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DE6F" lockStructure="1"/>
  <bookViews>
    <workbookView xWindow="0" yWindow="0" windowWidth="24000" windowHeight="9735"/>
  </bookViews>
  <sheets>
    <sheet name="List1" sheetId="1" r:id="rId1"/>
    <sheet name="List2" sheetId="2" state="hidden" r:id="rId2"/>
    <sheet name="Vědecko-výzkumná činnost" sheetId="3" state="hidden" r:id="rId3"/>
    <sheet name="metodologie" sheetId="4" state="hidden" r:id="rId4"/>
    <sheet name="specializace" sheetId="6" state="hidden" r:id="rId5"/>
    <sheet name="Fakultativní" sheetId="5" state="hidden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G65" i="1"/>
  <c r="H64" i="1"/>
  <c r="G64" i="1"/>
  <c r="H63" i="1"/>
  <c r="G63" i="1"/>
  <c r="H62" i="1"/>
  <c r="G62" i="1"/>
  <c r="H61" i="1"/>
  <c r="G61" i="1"/>
  <c r="E65" i="1"/>
  <c r="D65" i="1"/>
  <c r="E64" i="1"/>
  <c r="D64" i="1"/>
  <c r="E63" i="1"/>
  <c r="D63" i="1"/>
  <c r="E62" i="1"/>
  <c r="D62" i="1"/>
  <c r="E61" i="1"/>
  <c r="D61" i="1"/>
  <c r="H60" i="1"/>
  <c r="G60" i="1"/>
  <c r="E60" i="1"/>
  <c r="D60" i="1"/>
  <c r="H55" i="1" l="1"/>
  <c r="G55" i="1"/>
  <c r="E55" i="1"/>
  <c r="D55" i="1"/>
  <c r="H54" i="1"/>
  <c r="G54" i="1"/>
  <c r="E54" i="1"/>
  <c r="D54" i="1"/>
  <c r="H53" i="1"/>
  <c r="G53" i="1"/>
  <c r="E53" i="1"/>
  <c r="D53" i="1"/>
  <c r="H52" i="1"/>
  <c r="G52" i="1"/>
  <c r="E52" i="1"/>
  <c r="D52" i="1"/>
  <c r="H51" i="1"/>
  <c r="G51" i="1"/>
  <c r="E51" i="1"/>
  <c r="D51" i="1"/>
  <c r="H50" i="1"/>
  <c r="H56" i="1" s="1"/>
  <c r="G50" i="1"/>
  <c r="E50" i="1"/>
  <c r="D50" i="1"/>
  <c r="H45" i="1"/>
  <c r="G45" i="1"/>
  <c r="E45" i="1"/>
  <c r="D45" i="1"/>
  <c r="H44" i="1"/>
  <c r="G44" i="1"/>
  <c r="E44" i="1"/>
  <c r="D44" i="1"/>
  <c r="H43" i="1"/>
  <c r="G43" i="1"/>
  <c r="E43" i="1"/>
  <c r="D43" i="1"/>
  <c r="H42" i="1"/>
  <c r="G42" i="1"/>
  <c r="E42" i="1"/>
  <c r="D42" i="1"/>
  <c r="H41" i="1"/>
  <c r="G41" i="1"/>
  <c r="E41" i="1"/>
  <c r="D41" i="1"/>
  <c r="H40" i="1"/>
  <c r="G40" i="1"/>
  <c r="E40" i="1"/>
  <c r="D40" i="1"/>
  <c r="H39" i="1"/>
  <c r="G39" i="1"/>
  <c r="E39" i="1"/>
  <c r="D39" i="1"/>
  <c r="H66" i="1"/>
  <c r="H34" i="1"/>
  <c r="G34" i="1"/>
  <c r="E34" i="1"/>
  <c r="D34" i="1"/>
  <c r="H33" i="1"/>
  <c r="G33" i="1"/>
  <c r="E33" i="1"/>
  <c r="D33" i="1"/>
  <c r="H32" i="1"/>
  <c r="H35" i="1" s="1"/>
  <c r="G32" i="1"/>
  <c r="E32" i="1"/>
  <c r="D32" i="1"/>
  <c r="H46" i="1" l="1"/>
  <c r="H68" i="1" s="1"/>
</calcChain>
</file>

<file path=xl/sharedStrings.xml><?xml version="1.0" encoding="utf-8"?>
<sst xmlns="http://schemas.openxmlformats.org/spreadsheetml/2006/main" count="318" uniqueCount="129">
  <si>
    <t>Individuální studijní plán studenta DSP</t>
  </si>
  <si>
    <t>Student:</t>
  </si>
  <si>
    <r>
      <t>Program:</t>
    </r>
    <r>
      <rPr>
        <b/>
        <sz val="12"/>
        <color theme="1"/>
        <rFont val="Times New Roman"/>
        <family val="1"/>
        <charset val="238"/>
      </rPr>
      <t xml:space="preserve"> </t>
    </r>
  </si>
  <si>
    <t>Humanitní studia (P6107)</t>
  </si>
  <si>
    <r>
      <t>Obor:</t>
    </r>
    <r>
      <rPr>
        <b/>
        <sz val="12"/>
        <color theme="1"/>
        <rFont val="Times New Roman"/>
        <family val="1"/>
        <charset val="238"/>
      </rPr>
      <t xml:space="preserve">  </t>
    </r>
  </si>
  <si>
    <t>Sociální a spirituální determinanty zdraví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</si>
  <si>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Times New Roman"/>
        <family val="1"/>
        <charset val="238"/>
      </rPr>
      <t>STUDIJNÍ PLÁN</t>
    </r>
  </si>
  <si>
    <t>Povinné předměty</t>
  </si>
  <si>
    <t>garant</t>
  </si>
  <si>
    <t>přednášející</t>
  </si>
  <si>
    <t>plánovaný ročník splnění</t>
  </si>
  <si>
    <t>zk/</t>
  </si>
  <si>
    <t>ko</t>
  </si>
  <si>
    <t>kredity</t>
  </si>
  <si>
    <t>Kvantitativní metody výzkumu v oblasti sociálních a spirituálních determinant zdraví</t>
  </si>
  <si>
    <t>Madarasová</t>
  </si>
  <si>
    <t>Kolarčik, Madarasová</t>
  </si>
  <si>
    <t>1.</t>
  </si>
  <si>
    <t>zk</t>
  </si>
  <si>
    <t>Kvalitativní metody výzkumu v oblasti sociálních a spirituálních determinant zdraví</t>
  </si>
  <si>
    <t>Tavel</t>
  </si>
  <si>
    <t>Tavel, Poláčková, Chrz, Čermák</t>
  </si>
  <si>
    <t>Vědecká komunikace a management výzkumných projektů</t>
  </si>
  <si>
    <t>zp</t>
  </si>
  <si>
    <t>Doktorský seminář I.</t>
  </si>
  <si>
    <t>Křesťanství a religionistika</t>
  </si>
  <si>
    <t>Němec</t>
  </si>
  <si>
    <t>Vědecký článek v impaktovném časopise</t>
  </si>
  <si>
    <t>Hušek</t>
  </si>
  <si>
    <t>Doktorský seminář II.</t>
  </si>
  <si>
    <t xml:space="preserve"> </t>
  </si>
  <si>
    <t>Jak napsat vědecký článek</t>
  </si>
  <si>
    <t>van Dijk</t>
  </si>
  <si>
    <t>Doktorský seminář III.</t>
  </si>
  <si>
    <t>Řešitel Studentské vědecké soutěže vyhlašované na UP, resp. CMTF (IGA)</t>
  </si>
  <si>
    <t>Zahraniční studijní pobyt</t>
  </si>
  <si>
    <t>Aktivní účast na mezinárodní konferenci</t>
  </si>
  <si>
    <t>Aktivní účast na domácí konferenci (ČR nebo SR)</t>
  </si>
  <si>
    <t>Vědecký článek v odborném časopise hodnocený v rámci RIV</t>
  </si>
  <si>
    <t>Účast na vědeckopedagogické činnosti</t>
  </si>
  <si>
    <t>Chalupa</t>
  </si>
  <si>
    <t>Celkem kreditů</t>
  </si>
  <si>
    <t>Blok volitelných předmětů "Vědecko-výzkumná činnost" min. splnění 2 předmětů, 3 kreditů</t>
  </si>
  <si>
    <t>předmět</t>
  </si>
  <si>
    <t>Blok volitelných předmětů "Studijní činnost - metodologie" min. splnění 3 předmětů, 6 kreditů</t>
  </si>
  <si>
    <r>
      <t>B)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4"/>
        <color theme="1"/>
        <rFont val="Times New Roman"/>
        <family val="1"/>
        <charset val="238"/>
      </rPr>
      <t>STUDIJNÍ POVINNOSTI nad rámec studijního plánu, které je student povinen splnit, aby mohl postoupit do dalšího ročníku:</t>
    </r>
  </si>
  <si>
    <t>akad. rok</t>
  </si>
  <si>
    <t>předmět / povinnost</t>
  </si>
  <si>
    <t>1. rok</t>
  </si>
  <si>
    <t>2. rok</t>
  </si>
  <si>
    <t>3. rok</t>
  </si>
  <si>
    <t>4. rok</t>
  </si>
  <si>
    <r>
      <t>C)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Times New Roman"/>
        <family val="1"/>
        <charset val="238"/>
      </rPr>
      <t>RÁMCOVĚ VYMEZENÉ TÉMA VĚDECKÉHO BÁDÁNÍ STUDENTA:</t>
    </r>
  </si>
  <si>
    <t>Němec
Franc</t>
  </si>
  <si>
    <r>
      <t xml:space="preserve">Fakultativní předměty - nepovinné </t>
    </r>
    <r>
      <rPr>
        <sz val="12"/>
        <color theme="1"/>
        <rFont val="Times New Roman"/>
        <family val="1"/>
        <charset val="238"/>
      </rPr>
      <t>(splnění těchto předmětů se bude zohledňovat při celkovém hodnocení studia)</t>
    </r>
  </si>
  <si>
    <t>2.</t>
  </si>
  <si>
    <t>3.</t>
  </si>
  <si>
    <t>4.</t>
  </si>
  <si>
    <t>ročník</t>
  </si>
  <si>
    <t>zakončení</t>
  </si>
  <si>
    <t>povinnost splnit do konce roku studia</t>
  </si>
  <si>
    <t xml:space="preserve">Přednáška na odborném semináři v zahraničí nebo ČR nebo SR </t>
  </si>
  <si>
    <t>školitel</t>
  </si>
  <si>
    <t>Získání grantového projektu</t>
  </si>
  <si>
    <t>Spoluúčast na řešení grantového projektu národního nebo mezinárodního</t>
  </si>
  <si>
    <t>Statistické zpracování údajů 1</t>
  </si>
  <si>
    <t>Kolarčik</t>
  </si>
  <si>
    <t>Statistické zpracování údajů 2</t>
  </si>
  <si>
    <t>Sigmund</t>
  </si>
  <si>
    <t>Narativní přístup v kvalitativním výzkumu</t>
  </si>
  <si>
    <t>Chrz</t>
  </si>
  <si>
    <t>Fenomenologický přístup ve výzkumu v oblasti zdraví: interpretativní fenomenologická analýza (IPA)</t>
  </si>
  <si>
    <t>Čermák</t>
  </si>
  <si>
    <t>Systematické review a metaanalýza</t>
  </si>
  <si>
    <t>Šandora</t>
  </si>
  <si>
    <t>Mapování konceptů (concept mapping)</t>
  </si>
  <si>
    <t>Bosáková</t>
  </si>
  <si>
    <t>Spiritualita jako východisko spirituálních determinantů zdraví – metodologické přístupy</t>
  </si>
  <si>
    <t>Altrichter</t>
  </si>
  <si>
    <t xml:space="preserve">Blok volitelných předmětů "Studijní činnost - specializace"  min. splnění 4 předmětů, 8 kreditů  </t>
  </si>
  <si>
    <t>Filozofická antropologie a filozofie vědy</t>
  </si>
  <si>
    <t>Cajthaml</t>
  </si>
  <si>
    <t>Biblická antropologie a holistický pohled na člověka</t>
  </si>
  <si>
    <t>Tichý</t>
  </si>
  <si>
    <t>Spiritualita a osobnostní rozvoj</t>
  </si>
  <si>
    <t>Smékal</t>
  </si>
  <si>
    <t>Emoce a zdraví – sociálně psychologická perspektiva</t>
  </si>
  <si>
    <t>Poláčková</t>
  </si>
  <si>
    <t>Právní aspekty spirituální péče o zdraví</t>
  </si>
  <si>
    <t>Propojení vztahových aspektů zdraví s meziosobně vztahovým obrazem Boha v křesťanské tradici</t>
  </si>
  <si>
    <t>Pospíšil</t>
  </si>
  <si>
    <t>Klinická psychologie a psychopatologie</t>
  </si>
  <si>
    <t>Vztahová vazba a psychotraumatologie z biopsychosociálního hlediska</t>
  </si>
  <si>
    <t>Hašto</t>
  </si>
  <si>
    <t>Strategie politiky veřejného zdraví</t>
  </si>
  <si>
    <t>Kalman</t>
  </si>
  <si>
    <t>Ekonomika a management ve zdravotnictví</t>
  </si>
  <si>
    <t>Péče o duševní a duchovní zdraví</t>
  </si>
  <si>
    <t>Růžička</t>
  </si>
  <si>
    <t>Role spirituality při tvorbě životního stylu</t>
  </si>
  <si>
    <t>Ambros</t>
  </si>
  <si>
    <t>Filosofická péče o duši v antice a současnosti</t>
  </si>
  <si>
    <t>Úvod do dialogického personalismu</t>
  </si>
  <si>
    <t>Novotný</t>
  </si>
  <si>
    <t>Citace SCOPUS a WoS</t>
  </si>
  <si>
    <t>Citace ostatní</t>
  </si>
  <si>
    <t>Autorství/spoluautorství jiných výstupů</t>
  </si>
  <si>
    <t>Vedení bakalářské/diplomové práce</t>
  </si>
  <si>
    <t>Vedení práce SVOČ</t>
  </si>
  <si>
    <t>Jiné odborné aktivity</t>
  </si>
  <si>
    <t>Fakultativní předměty - nepovinné (splnění těchto předmětů se bude zohledňovat při celkovém hodnocení studia)</t>
  </si>
  <si>
    <t>Školitel:</t>
  </si>
  <si>
    <t>---</t>
  </si>
  <si>
    <t>podpis předsedy oborové rady: ……………………………………………………………….</t>
  </si>
  <si>
    <t>schváleno Oborovou radou dne: ……………………………………………………………….</t>
  </si>
  <si>
    <t>podpis školitele: ……………………………………………………………….</t>
  </si>
  <si>
    <t>podpis studenta: ……………………………………………………………….</t>
  </si>
  <si>
    <t>zk
zp
ko</t>
  </si>
  <si>
    <t>kr.</t>
  </si>
  <si>
    <t>Blok volitelných předmětů "Studijní činnost - specializace" min. splnění 4 předmětů, 8 kreditů</t>
  </si>
  <si>
    <t>CELKEM KREDITŮ ZA CELOU DOBU STUDIA</t>
  </si>
  <si>
    <t>Jazyková zkouška</t>
  </si>
  <si>
    <t>povinnost</t>
  </si>
  <si>
    <r>
      <t>1)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Times New Roman"/>
        <family val="1"/>
        <charset val="238"/>
      </rPr>
      <t>Schválení čtyř témat ke státní doktorské zkoušce</t>
    </r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</si>
  <si>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Times New Roman"/>
        <family val="1"/>
        <charset val="238"/>
      </rPr>
      <t>Složení státní doktorské zkoušky</t>
    </r>
  </si>
  <si>
    <r>
      <t>4)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Times New Roman"/>
        <family val="1"/>
        <charset val="238"/>
      </rPr>
      <t>Vykonání prediskuse nad disertační prací</t>
    </r>
  </si>
  <si>
    <r>
      <t>5)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Times New Roman"/>
        <family val="1"/>
        <charset val="238"/>
      </rPr>
      <t xml:space="preserve">Obhájení disertační práce </t>
    </r>
  </si>
  <si>
    <t>Studijní povinnosti vycházející z čl. 17 ods. 3 Řádu pro studium v doktorském studijním programu na CMTF UP v Olomouci (směrnice děkana 1/15):</t>
  </si>
  <si>
    <r>
      <rPr>
        <b/>
        <i/>
        <sz val="12"/>
        <color theme="1"/>
        <rFont val="Times New Roman"/>
        <family val="1"/>
        <charset val="238"/>
      </rPr>
      <t>Vyplňují se pouze tučně ohraničená pole. V červených polích chybí hodnoty.</t>
    </r>
    <r>
      <rPr>
        <i/>
        <sz val="12"/>
        <color theme="1"/>
        <rFont val="Times New Roman"/>
        <family val="1"/>
        <charset val="238"/>
      </rPr>
      <t xml:space="preserve">
Vyplňujte formulář dle instrukcí daných v dokumentu Pravidla pro tvorbu ISP SSDZ.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</si>
</sst>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80808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4"/>
      <color theme="1"/>
      <name val="Cambria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2"/>
    </xf>
    <xf numFmtId="0" fontId="1" fillId="3" borderId="11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vertical="center" wrapText="1"/>
    </xf>
    <xf numFmtId="0" fontId="14" fillId="9" borderId="4" xfId="0" applyFont="1" applyFill="1" applyBorder="1" applyAlignment="1">
      <alignment horizontal="justify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vertical="center" wrapText="1"/>
    </xf>
    <xf numFmtId="0" fontId="9" fillId="10" borderId="4" xfId="0" applyFont="1" applyFill="1" applyBorder="1" applyAlignment="1">
      <alignment vertical="center" wrapText="1"/>
    </xf>
    <xf numFmtId="0" fontId="14" fillId="11" borderId="4" xfId="0" applyFont="1" applyFill="1" applyBorder="1" applyAlignment="1">
      <alignment horizontal="justify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" fillId="11" borderId="11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17" fillId="1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3" fillId="11" borderId="12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13" fillId="0" borderId="30" xfId="0" applyFont="1" applyBorder="1" applyAlignment="1" applyProtection="1">
      <alignment horizontal="left" vertical="center" wrapText="1" shrinkToFit="1"/>
      <protection locked="0"/>
    </xf>
    <xf numFmtId="0" fontId="13" fillId="0" borderId="6" xfId="0" applyFont="1" applyBorder="1" applyAlignment="1" applyProtection="1">
      <alignment horizontal="left" vertical="center" wrapText="1" shrinkToFit="1"/>
      <protection locked="0"/>
    </xf>
    <xf numFmtId="0" fontId="13" fillId="0" borderId="31" xfId="0" applyFont="1" applyBorder="1" applyAlignment="1" applyProtection="1">
      <alignment horizontal="left" vertical="center" wrapText="1" shrinkToFit="1"/>
      <protection locked="0"/>
    </xf>
    <xf numFmtId="0" fontId="13" fillId="0" borderId="32" xfId="0" applyFont="1" applyBorder="1" applyAlignment="1" applyProtection="1">
      <alignment horizontal="left" vertical="center" wrapText="1" shrinkToFit="1"/>
      <protection locked="0"/>
    </xf>
    <xf numFmtId="0" fontId="13" fillId="0" borderId="33" xfId="0" applyFont="1" applyBorder="1" applyAlignment="1" applyProtection="1">
      <alignment horizontal="left" vertical="center" wrapText="1" shrinkToFit="1"/>
      <protection locked="0"/>
    </xf>
    <xf numFmtId="0" fontId="13" fillId="0" borderId="34" xfId="0" applyFont="1" applyBorder="1" applyAlignment="1" applyProtection="1">
      <alignment horizontal="left" vertical="center" wrapText="1" shrinkToFit="1"/>
      <protection locked="0"/>
    </xf>
    <xf numFmtId="0" fontId="13" fillId="0" borderId="19" xfId="0" applyFont="1" applyBorder="1" applyAlignment="1" applyProtection="1">
      <alignment horizontal="left" vertical="center" wrapText="1" shrinkToFit="1"/>
      <protection locked="0"/>
    </xf>
    <xf numFmtId="0" fontId="13" fillId="0" borderId="4" xfId="0" applyFont="1" applyBorder="1" applyAlignment="1" applyProtection="1">
      <alignment horizontal="left" vertical="center" wrapText="1" shrinkToFit="1"/>
      <protection locked="0"/>
    </xf>
    <xf numFmtId="0" fontId="13" fillId="0" borderId="20" xfId="0" applyFont="1" applyBorder="1" applyAlignment="1" applyProtection="1">
      <alignment horizontal="left" vertical="center" wrapText="1" shrinkToFit="1"/>
      <protection locked="0"/>
    </xf>
    <xf numFmtId="0" fontId="3" fillId="7" borderId="12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13" fillId="0" borderId="27" xfId="0" applyFont="1" applyBorder="1" applyAlignment="1" applyProtection="1">
      <alignment horizontal="left" vertical="center" wrapText="1" shrinkToFit="1"/>
      <protection locked="0"/>
    </xf>
    <xf numFmtId="0" fontId="13" fillId="0" borderId="28" xfId="0" applyFont="1" applyBorder="1" applyAlignment="1" applyProtection="1">
      <alignment horizontal="left" vertical="center" wrapText="1" shrinkToFit="1"/>
      <protection locked="0"/>
    </xf>
    <xf numFmtId="0" fontId="13" fillId="0" borderId="29" xfId="0" applyFont="1" applyBorder="1" applyAlignment="1" applyProtection="1">
      <alignment horizontal="left" vertical="center" wrapText="1" shrinkToFit="1"/>
      <protection locked="0"/>
    </xf>
    <xf numFmtId="0" fontId="3" fillId="9" borderId="12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3" fillId="0" borderId="16" xfId="0" applyFont="1" applyBorder="1" applyAlignment="1" applyProtection="1">
      <alignment horizontal="left" vertical="center" wrapText="1" shrinkToFit="1"/>
      <protection locked="0"/>
    </xf>
    <xf numFmtId="0" fontId="13" fillId="0" borderId="17" xfId="0" applyFont="1" applyBorder="1" applyAlignment="1" applyProtection="1">
      <alignment horizontal="left" vertical="center" wrapText="1" shrinkToFit="1"/>
      <protection locked="0"/>
    </xf>
    <xf numFmtId="0" fontId="13" fillId="0" borderId="18" xfId="0" applyFont="1" applyBorder="1" applyAlignment="1" applyProtection="1">
      <alignment horizontal="left" vertical="center" wrapText="1" shrinkToFit="1"/>
      <protection locked="0"/>
    </xf>
    <xf numFmtId="0" fontId="3" fillId="6" borderId="5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 shrinkToFit="1"/>
      <protection locked="0"/>
    </xf>
    <xf numFmtId="0" fontId="13" fillId="0" borderId="22" xfId="0" applyFont="1" applyBorder="1" applyAlignment="1" applyProtection="1">
      <alignment horizontal="left" vertical="center" wrapText="1" shrinkToFit="1"/>
      <protection locked="0"/>
    </xf>
    <xf numFmtId="0" fontId="13" fillId="0" borderId="23" xfId="0" applyFont="1" applyBorder="1" applyAlignment="1" applyProtection="1">
      <alignment horizontal="left" vertical="center" wrapText="1" shrinkToFit="1"/>
      <protection locked="0"/>
    </xf>
    <xf numFmtId="0" fontId="1" fillId="5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abSelected="1" zoomScaleNormal="100" workbookViewId="0">
      <selection activeCell="B3" sqref="B3:H3"/>
    </sheetView>
  </sheetViews>
  <sheetFormatPr defaultRowHeight="15" x14ac:dyDescent="0.25"/>
  <cols>
    <col min="1" max="1" width="11.42578125" customWidth="1"/>
    <col min="2" max="2" width="11.7109375" customWidth="1"/>
    <col min="3" max="3" width="32.85546875" customWidth="1"/>
    <col min="4" max="5" width="12.5703125" customWidth="1"/>
    <col min="6" max="6" width="11" customWidth="1"/>
    <col min="7" max="8" width="4" customWidth="1"/>
    <col min="10" max="10" width="28.5703125" customWidth="1"/>
  </cols>
  <sheetData>
    <row r="1" spans="1:8" ht="20.25" x14ac:dyDescent="0.25">
      <c r="A1" s="120" t="s">
        <v>0</v>
      </c>
      <c r="B1" s="120"/>
      <c r="C1" s="120"/>
      <c r="D1" s="120"/>
      <c r="E1" s="120"/>
      <c r="F1" s="120"/>
      <c r="G1" s="120"/>
      <c r="H1" s="120"/>
    </row>
    <row r="2" spans="1:8" x14ac:dyDescent="0.25">
      <c r="A2" s="1"/>
    </row>
    <row r="3" spans="1:8" ht="15.75" x14ac:dyDescent="0.25">
      <c r="A3" s="2" t="s">
        <v>1</v>
      </c>
      <c r="B3" s="125"/>
      <c r="C3" s="125"/>
      <c r="D3" s="125"/>
      <c r="E3" s="125"/>
      <c r="F3" s="125"/>
      <c r="G3" s="125"/>
      <c r="H3" s="125"/>
    </row>
    <row r="4" spans="1:8" ht="15.75" x14ac:dyDescent="0.25">
      <c r="A4" s="2" t="s">
        <v>111</v>
      </c>
      <c r="B4" s="125"/>
      <c r="C4" s="125"/>
      <c r="D4" s="125"/>
      <c r="E4" s="125"/>
      <c r="F4" s="125"/>
      <c r="G4" s="125"/>
      <c r="H4" s="125"/>
    </row>
    <row r="5" spans="1:8" ht="15.75" x14ac:dyDescent="0.25">
      <c r="A5" s="2" t="s">
        <v>2</v>
      </c>
      <c r="B5" s="144" t="s">
        <v>3</v>
      </c>
      <c r="C5" s="144"/>
      <c r="D5" s="144"/>
      <c r="E5" s="144"/>
      <c r="F5" s="144"/>
      <c r="G5" s="144"/>
      <c r="H5" s="144"/>
    </row>
    <row r="6" spans="1:8" ht="15.75" x14ac:dyDescent="0.25">
      <c r="A6" s="2" t="s">
        <v>4</v>
      </c>
      <c r="B6" s="144" t="s">
        <v>5</v>
      </c>
      <c r="C6" s="144"/>
      <c r="D6" s="144"/>
      <c r="E6" s="144"/>
      <c r="F6" s="144"/>
      <c r="G6" s="144"/>
      <c r="H6" s="144"/>
    </row>
    <row r="7" spans="1:8" ht="62.25" customHeight="1" x14ac:dyDescent="0.25">
      <c r="A7" s="126" t="s">
        <v>128</v>
      </c>
      <c r="B7" s="127"/>
      <c r="C7" s="127"/>
      <c r="D7" s="127"/>
      <c r="E7" s="127"/>
      <c r="F7" s="127"/>
      <c r="G7" s="127"/>
      <c r="H7" s="127"/>
    </row>
    <row r="8" spans="1:8" ht="15.75" x14ac:dyDescent="0.25">
      <c r="A8" s="12"/>
      <c r="B8" s="12"/>
      <c r="C8" s="12"/>
      <c r="D8" s="12"/>
      <c r="E8" s="12"/>
      <c r="F8" s="12"/>
      <c r="G8" s="12"/>
      <c r="H8" s="12"/>
    </row>
    <row r="9" spans="1:8" s="8" customFormat="1" ht="18.75" x14ac:dyDescent="0.3">
      <c r="A9" s="143" t="s">
        <v>6</v>
      </c>
      <c r="B9" s="143"/>
      <c r="C9" s="143"/>
      <c r="D9" s="143"/>
      <c r="E9" s="143"/>
      <c r="F9" s="143"/>
      <c r="G9" s="143"/>
      <c r="H9" s="143"/>
    </row>
    <row r="10" spans="1:8" ht="15.75" x14ac:dyDescent="0.25">
      <c r="A10" s="2"/>
    </row>
    <row r="11" spans="1:8" s="7" customFormat="1" ht="47.25" x14ac:dyDescent="0.25">
      <c r="A11" s="137" t="s">
        <v>7</v>
      </c>
      <c r="B11" s="138"/>
      <c r="C11" s="139"/>
      <c r="D11" s="9" t="s">
        <v>8</v>
      </c>
      <c r="E11" s="9" t="s">
        <v>9</v>
      </c>
      <c r="F11" s="9" t="s">
        <v>10</v>
      </c>
      <c r="G11" s="9" t="s">
        <v>117</v>
      </c>
      <c r="H11" s="9" t="s">
        <v>118</v>
      </c>
    </row>
    <row r="12" spans="1:8" ht="31.5" customHeight="1" x14ac:dyDescent="0.25">
      <c r="A12" s="145" t="s">
        <v>14</v>
      </c>
      <c r="B12" s="146"/>
      <c r="C12" s="147"/>
      <c r="D12" s="16" t="s">
        <v>15</v>
      </c>
      <c r="E12" s="16" t="s">
        <v>16</v>
      </c>
      <c r="F12" s="16" t="s">
        <v>17</v>
      </c>
      <c r="G12" s="16" t="s">
        <v>18</v>
      </c>
      <c r="H12" s="16">
        <v>2</v>
      </c>
    </row>
    <row r="13" spans="1:8" ht="31.5" customHeight="1" x14ac:dyDescent="0.25">
      <c r="A13" s="69" t="s">
        <v>19</v>
      </c>
      <c r="B13" s="69"/>
      <c r="C13" s="69"/>
      <c r="D13" s="10" t="s">
        <v>20</v>
      </c>
      <c r="E13" s="10" t="s">
        <v>21</v>
      </c>
      <c r="F13" s="10" t="s">
        <v>17</v>
      </c>
      <c r="G13" s="10" t="s">
        <v>18</v>
      </c>
      <c r="H13" s="10">
        <v>2</v>
      </c>
    </row>
    <row r="14" spans="1:8" ht="31.5" customHeight="1" x14ac:dyDescent="0.25">
      <c r="A14" s="69" t="s">
        <v>22</v>
      </c>
      <c r="B14" s="69"/>
      <c r="C14" s="69"/>
      <c r="D14" s="10" t="s">
        <v>15</v>
      </c>
      <c r="E14" s="10" t="s">
        <v>15</v>
      </c>
      <c r="F14" s="10" t="s">
        <v>17</v>
      </c>
      <c r="G14" s="10" t="s">
        <v>23</v>
      </c>
      <c r="H14" s="10">
        <v>1</v>
      </c>
    </row>
    <row r="15" spans="1:8" ht="31.5" customHeight="1" x14ac:dyDescent="0.25">
      <c r="A15" s="69" t="s">
        <v>24</v>
      </c>
      <c r="B15" s="69"/>
      <c r="C15" s="69"/>
      <c r="D15" s="10" t="s">
        <v>20</v>
      </c>
      <c r="E15" s="10"/>
      <c r="F15" s="10" t="s">
        <v>17</v>
      </c>
      <c r="G15" s="10" t="s">
        <v>12</v>
      </c>
      <c r="H15" s="10">
        <v>2</v>
      </c>
    </row>
    <row r="16" spans="1:8" ht="31.5" customHeight="1" x14ac:dyDescent="0.25">
      <c r="A16" s="69" t="s">
        <v>25</v>
      </c>
      <c r="B16" s="69"/>
      <c r="C16" s="69"/>
      <c r="D16" s="10" t="s">
        <v>26</v>
      </c>
      <c r="E16" s="10" t="s">
        <v>53</v>
      </c>
      <c r="F16" s="10" t="s">
        <v>17</v>
      </c>
      <c r="G16" s="10" t="s">
        <v>12</v>
      </c>
      <c r="H16" s="10">
        <v>1</v>
      </c>
    </row>
    <row r="17" spans="1:8" ht="31.5" customHeight="1" thickBot="1" x14ac:dyDescent="0.3">
      <c r="A17" s="69" t="s">
        <v>27</v>
      </c>
      <c r="B17" s="69"/>
      <c r="C17" s="69"/>
      <c r="D17" s="10" t="s">
        <v>28</v>
      </c>
      <c r="E17" s="10"/>
      <c r="F17" s="16" t="s">
        <v>17</v>
      </c>
      <c r="G17" s="10" t="s">
        <v>23</v>
      </c>
      <c r="H17" s="10">
        <v>3</v>
      </c>
    </row>
    <row r="18" spans="1:8" ht="31.5" customHeight="1" x14ac:dyDescent="0.25">
      <c r="A18" s="69" t="s">
        <v>29</v>
      </c>
      <c r="B18" s="69"/>
      <c r="C18" s="69"/>
      <c r="D18" s="10" t="s">
        <v>20</v>
      </c>
      <c r="E18" s="58"/>
      <c r="F18" s="52"/>
      <c r="G18" s="59" t="s">
        <v>12</v>
      </c>
      <c r="H18" s="10">
        <v>2</v>
      </c>
    </row>
    <row r="19" spans="1:8" ht="31.5" customHeight="1" x14ac:dyDescent="0.25">
      <c r="A19" s="69" t="s">
        <v>31</v>
      </c>
      <c r="B19" s="69"/>
      <c r="C19" s="69"/>
      <c r="D19" s="10" t="s">
        <v>32</v>
      </c>
      <c r="E19" s="58" t="s">
        <v>32</v>
      </c>
      <c r="F19" s="53"/>
      <c r="G19" s="59" t="s">
        <v>23</v>
      </c>
      <c r="H19" s="10">
        <v>2</v>
      </c>
    </row>
    <row r="20" spans="1:8" ht="31.5" customHeight="1" x14ac:dyDescent="0.25">
      <c r="A20" s="69" t="s">
        <v>33</v>
      </c>
      <c r="B20" s="69"/>
      <c r="C20" s="69"/>
      <c r="D20" s="10" t="s">
        <v>20</v>
      </c>
      <c r="E20" s="58"/>
      <c r="F20" s="53"/>
      <c r="G20" s="59" t="s">
        <v>12</v>
      </c>
      <c r="H20" s="10">
        <v>2</v>
      </c>
    </row>
    <row r="21" spans="1:8" ht="31.5" customHeight="1" x14ac:dyDescent="0.25">
      <c r="A21" s="69" t="s">
        <v>34</v>
      </c>
      <c r="B21" s="69"/>
      <c r="C21" s="69"/>
      <c r="D21" s="10" t="s">
        <v>28</v>
      </c>
      <c r="E21" s="58"/>
      <c r="F21" s="53"/>
      <c r="G21" s="59" t="s">
        <v>23</v>
      </c>
      <c r="H21" s="10">
        <v>1</v>
      </c>
    </row>
    <row r="22" spans="1:8" ht="31.5" customHeight="1" x14ac:dyDescent="0.25">
      <c r="A22" s="69" t="s">
        <v>35</v>
      </c>
      <c r="B22" s="69"/>
      <c r="C22" s="69"/>
      <c r="D22" s="10" t="s">
        <v>26</v>
      </c>
      <c r="E22" s="58"/>
      <c r="F22" s="53"/>
      <c r="G22" s="59" t="s">
        <v>23</v>
      </c>
      <c r="H22" s="10">
        <v>1</v>
      </c>
    </row>
    <row r="23" spans="1:8" ht="31.5" customHeight="1" x14ac:dyDescent="0.25">
      <c r="A23" s="69" t="s">
        <v>36</v>
      </c>
      <c r="B23" s="69"/>
      <c r="C23" s="69"/>
      <c r="D23" s="10" t="s">
        <v>26</v>
      </c>
      <c r="E23" s="58"/>
      <c r="F23" s="53"/>
      <c r="G23" s="59" t="s">
        <v>23</v>
      </c>
      <c r="H23" s="10">
        <v>1</v>
      </c>
    </row>
    <row r="24" spans="1:8" ht="31.5" customHeight="1" x14ac:dyDescent="0.25">
      <c r="A24" s="69" t="s">
        <v>37</v>
      </c>
      <c r="B24" s="69"/>
      <c r="C24" s="69"/>
      <c r="D24" s="10" t="s">
        <v>26</v>
      </c>
      <c r="E24" s="58"/>
      <c r="F24" s="53"/>
      <c r="G24" s="59" t="s">
        <v>23</v>
      </c>
      <c r="H24" s="10">
        <v>1</v>
      </c>
    </row>
    <row r="25" spans="1:8" ht="31.5" customHeight="1" x14ac:dyDescent="0.25">
      <c r="A25" s="69" t="s">
        <v>38</v>
      </c>
      <c r="B25" s="69"/>
      <c r="C25" s="69"/>
      <c r="D25" s="10" t="s">
        <v>28</v>
      </c>
      <c r="E25" s="58"/>
      <c r="F25" s="53"/>
      <c r="G25" s="59" t="s">
        <v>23</v>
      </c>
      <c r="H25" s="10">
        <v>1</v>
      </c>
    </row>
    <row r="26" spans="1:8" ht="31.5" customHeight="1" x14ac:dyDescent="0.25">
      <c r="A26" s="69" t="s">
        <v>39</v>
      </c>
      <c r="B26" s="69"/>
      <c r="C26" s="69"/>
      <c r="D26" s="10" t="s">
        <v>40</v>
      </c>
      <c r="E26" s="58"/>
      <c r="F26" s="53"/>
      <c r="G26" s="59" t="s">
        <v>23</v>
      </c>
      <c r="H26" s="10">
        <v>1</v>
      </c>
    </row>
    <row r="27" spans="1:8" ht="31.5" customHeight="1" thickBot="1" x14ac:dyDescent="0.3">
      <c r="A27" s="69" t="s">
        <v>121</v>
      </c>
      <c r="B27" s="69"/>
      <c r="C27" s="69"/>
      <c r="D27" s="10" t="s">
        <v>62</v>
      </c>
      <c r="E27" s="58"/>
      <c r="F27" s="54"/>
      <c r="G27" s="59" t="s">
        <v>18</v>
      </c>
      <c r="H27" s="10">
        <v>0</v>
      </c>
    </row>
    <row r="28" spans="1:8" ht="15.75" x14ac:dyDescent="0.25">
      <c r="A28" s="109" t="s">
        <v>41</v>
      </c>
      <c r="B28" s="109"/>
      <c r="C28" s="109"/>
      <c r="D28" s="109"/>
      <c r="E28" s="109"/>
      <c r="F28" s="110"/>
      <c r="G28" s="109"/>
      <c r="H28" s="11">
        <v>23</v>
      </c>
    </row>
    <row r="29" spans="1:8" ht="15.75" x14ac:dyDescent="0.25">
      <c r="A29" s="2"/>
    </row>
    <row r="30" spans="1:8" ht="15.75" customHeight="1" x14ac:dyDescent="0.25">
      <c r="A30" s="134" t="s">
        <v>42</v>
      </c>
      <c r="B30" s="135"/>
      <c r="C30" s="135"/>
      <c r="D30" s="135"/>
      <c r="E30" s="135"/>
      <c r="F30" s="135"/>
      <c r="G30" s="135"/>
      <c r="H30" s="136"/>
    </row>
    <row r="31" spans="1:8" ht="48" thickBot="1" x14ac:dyDescent="0.3">
      <c r="A31" s="151" t="s">
        <v>43</v>
      </c>
      <c r="B31" s="151"/>
      <c r="C31" s="151"/>
      <c r="D31" s="18" t="s">
        <v>8</v>
      </c>
      <c r="E31" s="18" t="s">
        <v>9</v>
      </c>
      <c r="F31" s="51" t="s">
        <v>10</v>
      </c>
      <c r="G31" s="18" t="s">
        <v>117</v>
      </c>
      <c r="H31" s="18" t="s">
        <v>13</v>
      </c>
    </row>
    <row r="32" spans="1:8" ht="31.5" customHeight="1" x14ac:dyDescent="0.25">
      <c r="A32" s="128"/>
      <c r="B32" s="129"/>
      <c r="C32" s="130"/>
      <c r="D32" s="49" t="e">
        <f>VLOOKUP($A32,'Vědecko-výzkumná činnost'!$A$1:$F$8,2)</f>
        <v>#N/A</v>
      </c>
      <c r="E32" s="50" t="e">
        <f>VLOOKUP($A32,'Vědecko-výzkumná činnost'!$A$1:$F$8,3)</f>
        <v>#N/A</v>
      </c>
      <c r="F32" s="52"/>
      <c r="G32" s="49" t="e">
        <f>VLOOKUP($A32,'Vědecko-výzkumná činnost'!$A$1:$F$8,5)</f>
        <v>#N/A</v>
      </c>
      <c r="H32" s="41" t="e">
        <f>VLOOKUP($A32,'Vědecko-výzkumná činnost'!$A$1:$F$8,6)</f>
        <v>#N/A</v>
      </c>
    </row>
    <row r="33" spans="1:11" ht="31.5" customHeight="1" x14ac:dyDescent="0.25">
      <c r="A33" s="86"/>
      <c r="B33" s="87"/>
      <c r="C33" s="88"/>
      <c r="D33" s="49" t="e">
        <f>VLOOKUP($A33,'Vědecko-výzkumná činnost'!$A$1:$F$8,2)</f>
        <v>#N/A</v>
      </c>
      <c r="E33" s="50" t="e">
        <f>VLOOKUP($A33,'Vědecko-výzkumná činnost'!$A$1:$F$8,3)</f>
        <v>#N/A</v>
      </c>
      <c r="F33" s="53"/>
      <c r="G33" s="49" t="e">
        <f>VLOOKUP($A33,'Vědecko-výzkumná činnost'!$A$1:$F$8,5)</f>
        <v>#N/A</v>
      </c>
      <c r="H33" s="41" t="e">
        <f>VLOOKUP($A33,'Vědecko-výzkumná činnost'!$A$1:$F$8,6)</f>
        <v>#N/A</v>
      </c>
    </row>
    <row r="34" spans="1:11" ht="31.5" customHeight="1" thickBot="1" x14ac:dyDescent="0.3">
      <c r="A34" s="148"/>
      <c r="B34" s="149"/>
      <c r="C34" s="150"/>
      <c r="D34" s="49" t="e">
        <f>VLOOKUP($A34,'Vědecko-výzkumná činnost'!$A$1:$F$8,2)</f>
        <v>#N/A</v>
      </c>
      <c r="E34" s="50" t="e">
        <f>VLOOKUP($A34,'Vědecko-výzkumná činnost'!$A$1:$F$8,3)</f>
        <v>#N/A</v>
      </c>
      <c r="F34" s="54"/>
      <c r="G34" s="49" t="e">
        <f>VLOOKUP($A34,'Vědecko-výzkumná činnost'!$A$1:$F$8,5)</f>
        <v>#N/A</v>
      </c>
      <c r="H34" s="41" t="e">
        <f>VLOOKUP($A34,'Vědecko-výzkumná činnost'!$A$1:$F$8,6)</f>
        <v>#N/A</v>
      </c>
    </row>
    <row r="35" spans="1:11" ht="15.75" x14ac:dyDescent="0.25">
      <c r="A35" s="121" t="s">
        <v>41</v>
      </c>
      <c r="B35" s="122"/>
      <c r="C35" s="122"/>
      <c r="D35" s="123"/>
      <c r="E35" s="123"/>
      <c r="F35" s="122"/>
      <c r="G35" s="124"/>
      <c r="H35" s="60">
        <f>SUMIF(H32:H34,"&gt;0")</f>
        <v>0</v>
      </c>
    </row>
    <row r="36" spans="1:11" ht="15.75" x14ac:dyDescent="0.25">
      <c r="A36" s="2"/>
    </row>
    <row r="37" spans="1:11" ht="15.75" customHeight="1" x14ac:dyDescent="0.25">
      <c r="A37" s="131" t="s">
        <v>44</v>
      </c>
      <c r="B37" s="132"/>
      <c r="C37" s="132"/>
      <c r="D37" s="132"/>
      <c r="E37" s="132"/>
      <c r="F37" s="132"/>
      <c r="G37" s="132"/>
      <c r="H37" s="133"/>
    </row>
    <row r="38" spans="1:11" ht="48" thickBot="1" x14ac:dyDescent="0.3">
      <c r="A38" s="116" t="s">
        <v>43</v>
      </c>
      <c r="B38" s="116"/>
      <c r="C38" s="116"/>
      <c r="D38" s="20" t="s">
        <v>8</v>
      </c>
      <c r="E38" s="20" t="s">
        <v>9</v>
      </c>
      <c r="F38" s="57" t="s">
        <v>10</v>
      </c>
      <c r="G38" s="20" t="s">
        <v>117</v>
      </c>
      <c r="H38" s="20" t="s">
        <v>13</v>
      </c>
    </row>
    <row r="39" spans="1:11" ht="31.5" customHeight="1" x14ac:dyDescent="0.25">
      <c r="A39" s="128"/>
      <c r="B39" s="129"/>
      <c r="C39" s="130"/>
      <c r="D39" s="49" t="e">
        <f>VLOOKUP($A39,metodologie!$A$1:$F$15,2)</f>
        <v>#N/A</v>
      </c>
      <c r="E39" s="50" t="e">
        <f>VLOOKUP($A39,metodologie!$A$1:$F$15,3)</f>
        <v>#N/A</v>
      </c>
      <c r="F39" s="52"/>
      <c r="G39" s="49" t="e">
        <f>VLOOKUP($A39,metodologie!$A$1:$F$15,5)</f>
        <v>#N/A</v>
      </c>
      <c r="H39" s="41" t="e">
        <f>VLOOKUP($A39,metodologie!$A$1:$F$15,6)</f>
        <v>#N/A</v>
      </c>
    </row>
    <row r="40" spans="1:11" ht="31.5" customHeight="1" x14ac:dyDescent="0.25">
      <c r="A40" s="86"/>
      <c r="B40" s="87"/>
      <c r="C40" s="88"/>
      <c r="D40" s="49" t="e">
        <f>VLOOKUP($A40,metodologie!$A$1:$F$15,2)</f>
        <v>#N/A</v>
      </c>
      <c r="E40" s="50" t="e">
        <f>VLOOKUP($A40,metodologie!$A$1:$F$15,3)</f>
        <v>#N/A</v>
      </c>
      <c r="F40" s="53"/>
      <c r="G40" s="49" t="e">
        <f>VLOOKUP($A40,metodologie!$A$1:$F$15,5)</f>
        <v>#N/A</v>
      </c>
      <c r="H40" s="41" t="e">
        <f>VLOOKUP($A40,metodologie!$A$1:$F$15,6)</f>
        <v>#N/A</v>
      </c>
    </row>
    <row r="41" spans="1:11" ht="31.5" customHeight="1" x14ac:dyDescent="0.25">
      <c r="A41" s="86"/>
      <c r="B41" s="87"/>
      <c r="C41" s="88"/>
      <c r="D41" s="49" t="e">
        <f>VLOOKUP($A41,metodologie!$A$1:$F$15,2)</f>
        <v>#N/A</v>
      </c>
      <c r="E41" s="50" t="e">
        <f>VLOOKUP($A41,metodologie!$A$1:$F$15,3)</f>
        <v>#N/A</v>
      </c>
      <c r="F41" s="53"/>
      <c r="G41" s="49" t="e">
        <f>VLOOKUP($A41,metodologie!$A$1:$F$15,5)</f>
        <v>#N/A</v>
      </c>
      <c r="H41" s="41" t="e">
        <f>VLOOKUP($A41,metodologie!$A$1:$F$15,6)</f>
        <v>#N/A</v>
      </c>
    </row>
    <row r="42" spans="1:11" ht="31.5" customHeight="1" x14ac:dyDescent="0.25">
      <c r="A42" s="86"/>
      <c r="B42" s="87"/>
      <c r="C42" s="88"/>
      <c r="D42" s="49" t="e">
        <f>VLOOKUP($A42,metodologie!$A$1:$F$15,2)</f>
        <v>#N/A</v>
      </c>
      <c r="E42" s="50" t="e">
        <f>VLOOKUP($A42,metodologie!$A$1:$F$15,3)</f>
        <v>#N/A</v>
      </c>
      <c r="F42" s="53"/>
      <c r="G42" s="49" t="e">
        <f>VLOOKUP($A42,metodologie!$A$1:$F$15,5)</f>
        <v>#N/A</v>
      </c>
      <c r="H42" s="41" t="e">
        <f>VLOOKUP($A42,metodologie!$A$1:$F$15,6)</f>
        <v>#N/A</v>
      </c>
    </row>
    <row r="43" spans="1:11" ht="31.5" customHeight="1" x14ac:dyDescent="0.25">
      <c r="A43" s="86"/>
      <c r="B43" s="87"/>
      <c r="C43" s="88"/>
      <c r="D43" s="49" t="e">
        <f>VLOOKUP($A43,metodologie!$A$1:$F$15,2)</f>
        <v>#N/A</v>
      </c>
      <c r="E43" s="50" t="e">
        <f>VLOOKUP($A43,metodologie!$A$1:$F$15,3)</f>
        <v>#N/A</v>
      </c>
      <c r="F43" s="53"/>
      <c r="G43" s="49" t="e">
        <f>VLOOKUP($A43,metodologie!$A$1:$F$15,5)</f>
        <v>#N/A</v>
      </c>
      <c r="H43" s="41" t="e">
        <f>VLOOKUP($A43,metodologie!$A$1:$F$15,6)</f>
        <v>#N/A</v>
      </c>
      <c r="K43" s="67"/>
    </row>
    <row r="44" spans="1:11" ht="31.5" customHeight="1" x14ac:dyDescent="0.25">
      <c r="A44" s="86"/>
      <c r="B44" s="87"/>
      <c r="C44" s="88"/>
      <c r="D44" s="49" t="e">
        <f>VLOOKUP($A44,metodologie!$A$1:$F$15,2)</f>
        <v>#N/A</v>
      </c>
      <c r="E44" s="50" t="e">
        <f>VLOOKUP($A44,metodologie!$A$1:$F$15,3)</f>
        <v>#N/A</v>
      </c>
      <c r="F44" s="53"/>
      <c r="G44" s="49" t="e">
        <f>VLOOKUP($A44,metodologie!$A$1:$F$15,5)</f>
        <v>#N/A</v>
      </c>
      <c r="H44" s="41" t="e">
        <f>VLOOKUP($A44,metodologie!$A$1:$F$15,6)</f>
        <v>#N/A</v>
      </c>
    </row>
    <row r="45" spans="1:11" ht="31.5" customHeight="1" thickBot="1" x14ac:dyDescent="0.3">
      <c r="A45" s="148"/>
      <c r="B45" s="149"/>
      <c r="C45" s="150"/>
      <c r="D45" s="49" t="e">
        <f>VLOOKUP($A45,metodologie!$A$1:$F$15,2)</f>
        <v>#N/A</v>
      </c>
      <c r="E45" s="50" t="e">
        <f>VLOOKUP($A45,metodologie!$A$1:$F$15,3)</f>
        <v>#N/A</v>
      </c>
      <c r="F45" s="54"/>
      <c r="G45" s="49" t="e">
        <f>VLOOKUP($A45,metodologie!$A$1:$F$15,5)</f>
        <v>#N/A</v>
      </c>
      <c r="H45" s="41" t="e">
        <f>VLOOKUP($A45,metodologie!$A$1:$F$15,6)</f>
        <v>#N/A</v>
      </c>
    </row>
    <row r="46" spans="1:11" ht="15.75" x14ac:dyDescent="0.25">
      <c r="A46" s="89" t="s">
        <v>41</v>
      </c>
      <c r="B46" s="89"/>
      <c r="C46" s="89"/>
      <c r="D46" s="90"/>
      <c r="E46" s="90"/>
      <c r="F46" s="89"/>
      <c r="G46" s="90"/>
      <c r="H46" s="44">
        <f>SUMIF(H39:H45,"&gt;0")</f>
        <v>0</v>
      </c>
    </row>
    <row r="47" spans="1:11" ht="18" x14ac:dyDescent="0.25">
      <c r="A47" s="3"/>
    </row>
    <row r="48" spans="1:11" ht="15.75" customHeight="1" x14ac:dyDescent="0.25">
      <c r="A48" s="91" t="s">
        <v>119</v>
      </c>
      <c r="B48" s="92"/>
      <c r="C48" s="92"/>
      <c r="D48" s="92"/>
      <c r="E48" s="92"/>
      <c r="F48" s="92"/>
      <c r="G48" s="92"/>
      <c r="H48" s="93"/>
    </row>
    <row r="49" spans="1:8" ht="48" thickBot="1" x14ac:dyDescent="0.3">
      <c r="A49" s="117" t="s">
        <v>43</v>
      </c>
      <c r="B49" s="117"/>
      <c r="C49" s="117"/>
      <c r="D49" s="19" t="s">
        <v>8</v>
      </c>
      <c r="E49" s="19" t="s">
        <v>9</v>
      </c>
      <c r="F49" s="56" t="s">
        <v>10</v>
      </c>
      <c r="G49" s="19" t="s">
        <v>117</v>
      </c>
      <c r="H49" s="19" t="s">
        <v>13</v>
      </c>
    </row>
    <row r="50" spans="1:8" ht="31.5" customHeight="1" x14ac:dyDescent="0.25">
      <c r="A50" s="111"/>
      <c r="B50" s="112"/>
      <c r="C50" s="113"/>
      <c r="D50" s="49" t="e">
        <f>VLOOKUP($A50,specializace!$A$1:$F$15,2)</f>
        <v>#N/A</v>
      </c>
      <c r="E50" s="50" t="e">
        <f>VLOOKUP($A50,specializace!$A$1:$F$15,3)</f>
        <v>#N/A</v>
      </c>
      <c r="F50" s="52"/>
      <c r="G50" s="49" t="e">
        <f>VLOOKUP($A50,specializace!$A$1:$F$15,5)</f>
        <v>#N/A</v>
      </c>
      <c r="H50" s="41" t="e">
        <f>VLOOKUP($A50,specializace!$A$1:$F$15,6)</f>
        <v>#N/A</v>
      </c>
    </row>
    <row r="51" spans="1:8" ht="31.5" customHeight="1" x14ac:dyDescent="0.25">
      <c r="A51" s="80"/>
      <c r="B51" s="81"/>
      <c r="C51" s="82"/>
      <c r="D51" s="49" t="e">
        <f>VLOOKUP($A51,specializace!$A$1:$F$15,2)</f>
        <v>#N/A</v>
      </c>
      <c r="E51" s="50" t="e">
        <f>VLOOKUP($A51,specializace!$A$1:$F$15,3)</f>
        <v>#N/A</v>
      </c>
      <c r="F51" s="53"/>
      <c r="G51" s="49" t="e">
        <f>VLOOKUP($A51,specializace!$A$1:$F$15,5)</f>
        <v>#N/A</v>
      </c>
      <c r="H51" s="41" t="e">
        <f>VLOOKUP($A51,specializace!$A$1:$F$15,6)</f>
        <v>#N/A</v>
      </c>
    </row>
    <row r="52" spans="1:8" ht="31.5" customHeight="1" x14ac:dyDescent="0.25">
      <c r="A52" s="80"/>
      <c r="B52" s="81"/>
      <c r="C52" s="82"/>
      <c r="D52" s="49" t="e">
        <f>VLOOKUP($A52,specializace!$A$1:$F$15,2)</f>
        <v>#N/A</v>
      </c>
      <c r="E52" s="50" t="e">
        <f>VLOOKUP($A52,specializace!$A$1:$F$15,3)</f>
        <v>#N/A</v>
      </c>
      <c r="F52" s="53"/>
      <c r="G52" s="49" t="e">
        <f>VLOOKUP($A52,specializace!$A$1:$F$15,5)</f>
        <v>#N/A</v>
      </c>
      <c r="H52" s="41" t="e">
        <f>VLOOKUP($A52,specializace!$A$1:$F$15,6)</f>
        <v>#N/A</v>
      </c>
    </row>
    <row r="53" spans="1:8" ht="31.5" customHeight="1" x14ac:dyDescent="0.25">
      <c r="A53" s="80"/>
      <c r="B53" s="81"/>
      <c r="C53" s="82"/>
      <c r="D53" s="49" t="e">
        <f>VLOOKUP($A53,specializace!$A$1:$F$15,2)</f>
        <v>#N/A</v>
      </c>
      <c r="E53" s="50" t="e">
        <f>VLOOKUP($A53,specializace!$A$1:$F$15,3)</f>
        <v>#N/A</v>
      </c>
      <c r="F53" s="53"/>
      <c r="G53" s="49" t="e">
        <f>VLOOKUP($A53,specializace!$A$1:$F$15,5)</f>
        <v>#N/A</v>
      </c>
      <c r="H53" s="41" t="e">
        <f>VLOOKUP($A53,specializace!$A$1:$F$15,6)</f>
        <v>#N/A</v>
      </c>
    </row>
    <row r="54" spans="1:8" ht="31.5" customHeight="1" x14ac:dyDescent="0.25">
      <c r="A54" s="80"/>
      <c r="B54" s="81"/>
      <c r="C54" s="82"/>
      <c r="D54" s="49" t="e">
        <f>VLOOKUP($A54,specializace!$A$1:$F$15,2)</f>
        <v>#N/A</v>
      </c>
      <c r="E54" s="50" t="e">
        <f>VLOOKUP($A54,specializace!$A$1:$F$15,3)</f>
        <v>#N/A</v>
      </c>
      <c r="F54" s="53"/>
      <c r="G54" s="49" t="e">
        <f>VLOOKUP($A54,specializace!$A$1:$F$15,5)</f>
        <v>#N/A</v>
      </c>
      <c r="H54" s="41" t="e">
        <f>VLOOKUP($A54,specializace!$A$1:$F$15,6)</f>
        <v>#N/A</v>
      </c>
    </row>
    <row r="55" spans="1:8" ht="31.5" customHeight="1" thickBot="1" x14ac:dyDescent="0.3">
      <c r="A55" s="83"/>
      <c r="B55" s="84"/>
      <c r="C55" s="85"/>
      <c r="D55" s="49" t="e">
        <f>VLOOKUP($A55,specializace!$A$1:$F$15,2)</f>
        <v>#N/A</v>
      </c>
      <c r="E55" s="50" t="e">
        <f>VLOOKUP($A55,specializace!$A$1:$F$15,3)</f>
        <v>#N/A</v>
      </c>
      <c r="F55" s="54"/>
      <c r="G55" s="49" t="e">
        <f>VLOOKUP($A55,specializace!$A$1:$F$15,5)</f>
        <v>#N/A</v>
      </c>
      <c r="H55" s="41" t="e">
        <f>VLOOKUP($A55,specializace!$A$1:$F$15,6)</f>
        <v>#N/A</v>
      </c>
    </row>
    <row r="56" spans="1:8" ht="15.75" x14ac:dyDescent="0.25">
      <c r="A56" s="114" t="s">
        <v>41</v>
      </c>
      <c r="B56" s="114"/>
      <c r="C56" s="114"/>
      <c r="D56" s="115"/>
      <c r="E56" s="115"/>
      <c r="F56" s="114"/>
      <c r="G56" s="115"/>
      <c r="H56" s="45">
        <f>SUMIF(H50:H55,"&gt;0")</f>
        <v>0</v>
      </c>
    </row>
    <row r="57" spans="1:8" ht="15.75" x14ac:dyDescent="0.25">
      <c r="A57" s="2"/>
    </row>
    <row r="58" spans="1:8" ht="15.75" x14ac:dyDescent="0.25">
      <c r="A58" s="79" t="s">
        <v>54</v>
      </c>
      <c r="B58" s="79"/>
      <c r="C58" s="79"/>
      <c r="D58" s="79"/>
      <c r="E58" s="79"/>
      <c r="F58" s="79"/>
      <c r="G58" s="79"/>
      <c r="H58" s="79"/>
    </row>
    <row r="59" spans="1:8" ht="48" thickBot="1" x14ac:dyDescent="0.3">
      <c r="A59" s="118" t="s">
        <v>43</v>
      </c>
      <c r="B59" s="118"/>
      <c r="C59" s="118"/>
      <c r="D59" s="17" t="s">
        <v>8</v>
      </c>
      <c r="E59" s="17" t="s">
        <v>9</v>
      </c>
      <c r="F59" s="55" t="s">
        <v>10</v>
      </c>
      <c r="G59" s="17" t="s">
        <v>117</v>
      </c>
      <c r="H59" s="17" t="s">
        <v>13</v>
      </c>
    </row>
    <row r="60" spans="1:8" ht="31.5" customHeight="1" x14ac:dyDescent="0.25">
      <c r="A60" s="111"/>
      <c r="B60" s="112"/>
      <c r="C60" s="113"/>
      <c r="D60" s="49" t="e">
        <f>VLOOKUP($A60,Fakultativní!$A$1:$F$15,2)</f>
        <v>#N/A</v>
      </c>
      <c r="E60" s="50" t="e">
        <f>VLOOKUP($A60,Fakultativní!$A$1:$F$15,3)</f>
        <v>#N/A</v>
      </c>
      <c r="F60" s="52"/>
      <c r="G60" s="50" t="e">
        <f>VLOOKUP($A60,Fakultativní!$A$1:$F$15,5)</f>
        <v>#N/A</v>
      </c>
      <c r="H60" s="41" t="e">
        <f>VLOOKUP($A60,Fakultativní!$A$1:$F$15,6)</f>
        <v>#N/A</v>
      </c>
    </row>
    <row r="61" spans="1:8" ht="31.5" customHeight="1" x14ac:dyDescent="0.25">
      <c r="A61" s="80"/>
      <c r="B61" s="81"/>
      <c r="C61" s="82"/>
      <c r="D61" s="49" t="e">
        <f>VLOOKUP($A61,Fakultativní!$A$1:$F$15,2)</f>
        <v>#N/A</v>
      </c>
      <c r="E61" s="50" t="e">
        <f>VLOOKUP($A61,Fakultativní!$A$1:$F$15,3)</f>
        <v>#N/A</v>
      </c>
      <c r="F61" s="53"/>
      <c r="G61" s="50" t="e">
        <f>VLOOKUP($A61,Fakultativní!$A$1:$F$15,5)</f>
        <v>#N/A</v>
      </c>
      <c r="H61" s="41" t="e">
        <f>VLOOKUP($A61,Fakultativní!$A$1:$F$15,6)</f>
        <v>#N/A</v>
      </c>
    </row>
    <row r="62" spans="1:8" ht="31.5" customHeight="1" x14ac:dyDescent="0.25">
      <c r="A62" s="80"/>
      <c r="B62" s="81"/>
      <c r="C62" s="82"/>
      <c r="D62" s="49" t="e">
        <f>VLOOKUP($A62,Fakultativní!$A$1:$F$15,2)</f>
        <v>#N/A</v>
      </c>
      <c r="E62" s="50" t="e">
        <f>VLOOKUP($A62,Fakultativní!$A$1:$F$15,3)</f>
        <v>#N/A</v>
      </c>
      <c r="F62" s="53"/>
      <c r="G62" s="50" t="e">
        <f>VLOOKUP($A62,Fakultativní!$A$1:$F$15,5)</f>
        <v>#N/A</v>
      </c>
      <c r="H62" s="41" t="e">
        <f>VLOOKUP($A62,Fakultativní!$A$1:$F$15,6)</f>
        <v>#N/A</v>
      </c>
    </row>
    <row r="63" spans="1:8" ht="31.5" customHeight="1" x14ac:dyDescent="0.25">
      <c r="A63" s="80"/>
      <c r="B63" s="81"/>
      <c r="C63" s="82"/>
      <c r="D63" s="49" t="e">
        <f>VLOOKUP($A63,Fakultativní!$A$1:$F$15,2)</f>
        <v>#N/A</v>
      </c>
      <c r="E63" s="50" t="e">
        <f>VLOOKUP($A63,Fakultativní!$A$1:$F$15,3)</f>
        <v>#N/A</v>
      </c>
      <c r="F63" s="53"/>
      <c r="G63" s="50" t="e">
        <f>VLOOKUP($A63,Fakultativní!$A$1:$F$15,5)</f>
        <v>#N/A</v>
      </c>
      <c r="H63" s="41" t="e">
        <f>VLOOKUP($A63,Fakultativní!$A$1:$F$15,6)</f>
        <v>#N/A</v>
      </c>
    </row>
    <row r="64" spans="1:8" ht="31.5" customHeight="1" x14ac:dyDescent="0.25">
      <c r="A64" s="80"/>
      <c r="B64" s="81"/>
      <c r="C64" s="82"/>
      <c r="D64" s="49" t="e">
        <f>VLOOKUP($A64,Fakultativní!$A$1:$F$15,2)</f>
        <v>#N/A</v>
      </c>
      <c r="E64" s="50" t="e">
        <f>VLOOKUP($A64,Fakultativní!$A$1:$F$15,3)</f>
        <v>#N/A</v>
      </c>
      <c r="F64" s="53"/>
      <c r="G64" s="50" t="e">
        <f>VLOOKUP($A64,Fakultativní!$A$1:$F$15,5)</f>
        <v>#N/A</v>
      </c>
      <c r="H64" s="41" t="e">
        <f>VLOOKUP($A64,Fakultativní!$A$1:$F$15,6)</f>
        <v>#N/A</v>
      </c>
    </row>
    <row r="65" spans="1:8" ht="31.5" customHeight="1" thickBot="1" x14ac:dyDescent="0.3">
      <c r="A65" s="83"/>
      <c r="B65" s="84"/>
      <c r="C65" s="85"/>
      <c r="D65" s="49" t="e">
        <f>VLOOKUP($A65,Fakultativní!$A$1:$F$15,2)</f>
        <v>#N/A</v>
      </c>
      <c r="E65" s="50" t="e">
        <f>VLOOKUP($A65,Fakultativní!$A$1:$F$15,3)</f>
        <v>#N/A</v>
      </c>
      <c r="F65" s="54"/>
      <c r="G65" s="50" t="e">
        <f>VLOOKUP($A65,Fakultativní!$A$1:$F$15,5)</f>
        <v>#N/A</v>
      </c>
      <c r="H65" s="41" t="e">
        <f>VLOOKUP($A65,Fakultativní!$A$1:$F$15,6)</f>
        <v>#N/A</v>
      </c>
    </row>
    <row r="66" spans="1:8" ht="15.75" x14ac:dyDescent="0.25">
      <c r="A66" s="77" t="s">
        <v>41</v>
      </c>
      <c r="B66" s="77"/>
      <c r="C66" s="77"/>
      <c r="D66" s="78"/>
      <c r="E66" s="78"/>
      <c r="F66" s="77"/>
      <c r="G66" s="78"/>
      <c r="H66" s="46">
        <f>SUMIF(H60:H65,"&gt;0")</f>
        <v>0</v>
      </c>
    </row>
    <row r="67" spans="1:8" ht="15.75" x14ac:dyDescent="0.2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25">
      <c r="A68" s="119" t="s">
        <v>120</v>
      </c>
      <c r="B68" s="119"/>
      <c r="C68" s="119"/>
      <c r="D68" s="119"/>
      <c r="E68" s="119"/>
      <c r="F68" s="119"/>
      <c r="G68" s="119"/>
      <c r="H68" s="68">
        <f>H66+H56+H46+H35+H28</f>
        <v>23</v>
      </c>
    </row>
    <row r="69" spans="1:8" ht="34.5" customHeight="1" x14ac:dyDescent="0.25">
      <c r="A69" s="12"/>
      <c r="B69" s="12"/>
      <c r="C69" s="12"/>
      <c r="D69" s="12"/>
      <c r="E69" s="12"/>
      <c r="F69" s="12"/>
      <c r="G69" s="12"/>
      <c r="H69" s="12"/>
    </row>
    <row r="70" spans="1:8" ht="32.25" customHeight="1" x14ac:dyDescent="0.25">
      <c r="A70" s="108" t="s">
        <v>127</v>
      </c>
      <c r="B70" s="108"/>
      <c r="C70" s="108"/>
      <c r="D70" s="108"/>
      <c r="E70" s="108"/>
      <c r="F70" s="108"/>
      <c r="G70" s="108"/>
      <c r="H70" s="108"/>
    </row>
    <row r="71" spans="1:8" ht="33" customHeight="1" thickBot="1" x14ac:dyDescent="0.3">
      <c r="A71" s="70" t="s">
        <v>122</v>
      </c>
      <c r="B71" s="70"/>
      <c r="C71" s="70"/>
      <c r="D71" s="70"/>
      <c r="E71" s="70"/>
      <c r="F71" s="71" t="s">
        <v>10</v>
      </c>
      <c r="G71" s="71"/>
      <c r="H71" s="71"/>
    </row>
    <row r="72" spans="1:8" ht="25.5" customHeight="1" x14ac:dyDescent="0.25">
      <c r="A72" s="72" t="s">
        <v>123</v>
      </c>
      <c r="B72" s="72"/>
      <c r="C72" s="72"/>
      <c r="D72" s="72"/>
      <c r="E72" s="73"/>
      <c r="F72" s="74"/>
      <c r="G72" s="75"/>
      <c r="H72" s="76"/>
    </row>
    <row r="73" spans="1:8" ht="25.5" customHeight="1" x14ac:dyDescent="0.25">
      <c r="A73" s="72" t="s">
        <v>124</v>
      </c>
      <c r="B73" s="72"/>
      <c r="C73" s="72"/>
      <c r="D73" s="72"/>
      <c r="E73" s="73"/>
      <c r="F73" s="102"/>
      <c r="G73" s="103"/>
      <c r="H73" s="104"/>
    </row>
    <row r="74" spans="1:8" ht="25.5" customHeight="1" x14ac:dyDescent="0.25">
      <c r="A74" s="72" t="s">
        <v>125</v>
      </c>
      <c r="B74" s="72"/>
      <c r="C74" s="72"/>
      <c r="D74" s="72"/>
      <c r="E74" s="73"/>
      <c r="F74" s="102"/>
      <c r="G74" s="103"/>
      <c r="H74" s="104"/>
    </row>
    <row r="75" spans="1:8" ht="25.5" customHeight="1" thickBot="1" x14ac:dyDescent="0.3">
      <c r="A75" s="72" t="s">
        <v>126</v>
      </c>
      <c r="B75" s="72"/>
      <c r="C75" s="72"/>
      <c r="D75" s="72"/>
      <c r="E75" s="73"/>
      <c r="F75" s="105"/>
      <c r="G75" s="106"/>
      <c r="H75" s="107"/>
    </row>
    <row r="76" spans="1:8" ht="15.75" x14ac:dyDescent="0.25">
      <c r="A76" s="12"/>
      <c r="B76" s="12"/>
      <c r="C76" s="12"/>
      <c r="D76" s="12"/>
      <c r="E76" s="12"/>
      <c r="F76" s="12"/>
      <c r="G76" s="12"/>
      <c r="H76" s="12"/>
    </row>
    <row r="77" spans="1:8" s="48" customFormat="1" ht="43.5" customHeight="1" x14ac:dyDescent="0.25">
      <c r="A77" s="94" t="s">
        <v>45</v>
      </c>
      <c r="B77" s="94"/>
      <c r="C77" s="94"/>
      <c r="D77" s="94"/>
      <c r="E77" s="94"/>
      <c r="F77" s="94"/>
      <c r="G77" s="94"/>
      <c r="H77" s="94"/>
    </row>
    <row r="78" spans="1:8" s="7" customFormat="1" ht="16.5" thickBot="1" x14ac:dyDescent="0.3">
      <c r="A78" s="47"/>
      <c r="B78" s="62" t="s">
        <v>46</v>
      </c>
      <c r="C78" s="71" t="s">
        <v>47</v>
      </c>
      <c r="D78" s="71"/>
      <c r="E78" s="71"/>
      <c r="F78" s="71"/>
      <c r="G78" s="71"/>
      <c r="H78" s="71"/>
    </row>
    <row r="79" spans="1:8" ht="72.75" customHeight="1" x14ac:dyDescent="0.25">
      <c r="A79" s="61" t="s">
        <v>48</v>
      </c>
      <c r="B79" s="64" t="s">
        <v>30</v>
      </c>
      <c r="C79" s="96"/>
      <c r="D79" s="96" t="s">
        <v>30</v>
      </c>
      <c r="E79" s="96"/>
      <c r="F79" s="96"/>
      <c r="G79" s="96"/>
      <c r="H79" s="97"/>
    </row>
    <row r="80" spans="1:8" ht="72.75" customHeight="1" x14ac:dyDescent="0.25">
      <c r="A80" s="61" t="s">
        <v>49</v>
      </c>
      <c r="B80" s="65" t="s">
        <v>30</v>
      </c>
      <c r="C80" s="98"/>
      <c r="D80" s="98" t="s">
        <v>30</v>
      </c>
      <c r="E80" s="98"/>
      <c r="F80" s="98"/>
      <c r="G80" s="98"/>
      <c r="H80" s="99"/>
    </row>
    <row r="81" spans="1:8" ht="72.75" customHeight="1" x14ac:dyDescent="0.25">
      <c r="A81" s="61" t="s">
        <v>50</v>
      </c>
      <c r="B81" s="65" t="s">
        <v>30</v>
      </c>
      <c r="C81" s="98"/>
      <c r="D81" s="98"/>
      <c r="E81" s="98"/>
      <c r="F81" s="98"/>
      <c r="G81" s="98"/>
      <c r="H81" s="99"/>
    </row>
    <row r="82" spans="1:8" ht="72.75" customHeight="1" thickBot="1" x14ac:dyDescent="0.3">
      <c r="A82" s="61" t="s">
        <v>51</v>
      </c>
      <c r="B82" s="66" t="s">
        <v>30</v>
      </c>
      <c r="C82" s="100"/>
      <c r="D82" s="100" t="s">
        <v>30</v>
      </c>
      <c r="E82" s="100"/>
      <c r="F82" s="100"/>
      <c r="G82" s="100"/>
      <c r="H82" s="101"/>
    </row>
    <row r="83" spans="1:8" ht="15.75" x14ac:dyDescent="0.25">
      <c r="A83" s="13"/>
      <c r="B83" s="14"/>
      <c r="C83" s="14"/>
      <c r="D83" s="15"/>
    </row>
    <row r="84" spans="1:8" ht="19.5" thickBot="1" x14ac:dyDescent="0.3">
      <c r="A84" s="95" t="s">
        <v>52</v>
      </c>
      <c r="B84" s="95"/>
      <c r="C84" s="95"/>
      <c r="D84" s="95"/>
      <c r="E84" s="95"/>
      <c r="F84" s="95"/>
      <c r="G84" s="95"/>
      <c r="H84" s="95"/>
    </row>
    <row r="85" spans="1:8" ht="180.75" customHeight="1" thickBot="1" x14ac:dyDescent="0.3">
      <c r="A85" s="140"/>
      <c r="B85" s="141"/>
      <c r="C85" s="141"/>
      <c r="D85" s="141"/>
      <c r="E85" s="141"/>
      <c r="F85" s="141"/>
      <c r="G85" s="141"/>
      <c r="H85" s="142"/>
    </row>
    <row r="86" spans="1:8" ht="26.25" customHeight="1" x14ac:dyDescent="0.25">
      <c r="A86" s="2"/>
    </row>
    <row r="87" spans="1:8" ht="16.5" customHeight="1" x14ac:dyDescent="0.25">
      <c r="A87" s="63" t="s">
        <v>116</v>
      </c>
      <c r="B87" s="63"/>
      <c r="C87" s="5"/>
      <c r="D87" s="6"/>
    </row>
    <row r="88" spans="1:8" ht="18.75" x14ac:dyDescent="0.25">
      <c r="A88" s="4"/>
      <c r="B88" s="8"/>
    </row>
    <row r="89" spans="1:8" ht="16.5" customHeight="1" x14ac:dyDescent="0.25">
      <c r="A89" s="63" t="s">
        <v>115</v>
      </c>
      <c r="B89" s="63"/>
      <c r="C89" s="5"/>
      <c r="D89" s="6"/>
    </row>
    <row r="90" spans="1:8" ht="18.75" x14ac:dyDescent="0.25">
      <c r="A90" s="4"/>
      <c r="B90" s="8"/>
    </row>
    <row r="91" spans="1:8" ht="16.5" customHeight="1" x14ac:dyDescent="0.25">
      <c r="A91" s="63" t="s">
        <v>114</v>
      </c>
      <c r="B91" s="63"/>
      <c r="C91" s="5"/>
      <c r="D91" s="6"/>
    </row>
    <row r="92" spans="1:8" ht="18.75" x14ac:dyDescent="0.25">
      <c r="A92" s="4"/>
      <c r="B92" s="8"/>
    </row>
    <row r="93" spans="1:8" ht="16.5" customHeight="1" x14ac:dyDescent="0.25">
      <c r="A93" s="63" t="s">
        <v>113</v>
      </c>
      <c r="B93" s="63"/>
      <c r="C93" s="5"/>
      <c r="D93" s="6"/>
    </row>
  </sheetData>
  <sheetProtection password="DE6F" sheet="1" objects="1" scenarios="1" formatCells="0" formatRows="0" selectLockedCells="1"/>
  <mergeCells count="79">
    <mergeCell ref="A85:H85"/>
    <mergeCell ref="A9:H9"/>
    <mergeCell ref="B6:H6"/>
    <mergeCell ref="B3:H3"/>
    <mergeCell ref="B5:H5"/>
    <mergeCell ref="A12:C12"/>
    <mergeCell ref="A43:C43"/>
    <mergeCell ref="A44:C44"/>
    <mergeCell ref="A45:C45"/>
    <mergeCell ref="A50:C50"/>
    <mergeCell ref="A26:C26"/>
    <mergeCell ref="A31:C31"/>
    <mergeCell ref="A32:C32"/>
    <mergeCell ref="A33:C33"/>
    <mergeCell ref="A34:C34"/>
    <mergeCell ref="A14:C14"/>
    <mergeCell ref="A1:H1"/>
    <mergeCell ref="A35:G35"/>
    <mergeCell ref="B4:H4"/>
    <mergeCell ref="A7:H7"/>
    <mergeCell ref="A64:C64"/>
    <mergeCell ref="A39:C39"/>
    <mergeCell ref="A37:H37"/>
    <mergeCell ref="A30:H30"/>
    <mergeCell ref="A20:C20"/>
    <mergeCell ref="A21:C21"/>
    <mergeCell ref="A22:C22"/>
    <mergeCell ref="A23:C23"/>
    <mergeCell ref="A24:C24"/>
    <mergeCell ref="A25:C25"/>
    <mergeCell ref="A11:C11"/>
    <mergeCell ref="A13:C13"/>
    <mergeCell ref="A15:C15"/>
    <mergeCell ref="A16:C16"/>
    <mergeCell ref="A70:H70"/>
    <mergeCell ref="A28:G28"/>
    <mergeCell ref="A17:C17"/>
    <mergeCell ref="A18:C18"/>
    <mergeCell ref="A19:C19"/>
    <mergeCell ref="A60:C60"/>
    <mergeCell ref="A56:G56"/>
    <mergeCell ref="A38:C38"/>
    <mergeCell ref="A49:C49"/>
    <mergeCell ref="A59:C59"/>
    <mergeCell ref="A51:C51"/>
    <mergeCell ref="A52:C52"/>
    <mergeCell ref="A68:G68"/>
    <mergeCell ref="A63:C63"/>
    <mergeCell ref="A65:C65"/>
    <mergeCell ref="A48:H48"/>
    <mergeCell ref="A77:H77"/>
    <mergeCell ref="A84:H84"/>
    <mergeCell ref="C78:H78"/>
    <mergeCell ref="C79:H79"/>
    <mergeCell ref="C80:H80"/>
    <mergeCell ref="C81:H81"/>
    <mergeCell ref="C82:H82"/>
    <mergeCell ref="A73:E73"/>
    <mergeCell ref="F73:H73"/>
    <mergeCell ref="A74:E74"/>
    <mergeCell ref="F74:H74"/>
    <mergeCell ref="A75:E75"/>
    <mergeCell ref="F75:H75"/>
    <mergeCell ref="A27:C27"/>
    <mergeCell ref="A71:E71"/>
    <mergeCell ref="F71:H71"/>
    <mergeCell ref="A72:E72"/>
    <mergeCell ref="F72:H72"/>
    <mergeCell ref="A66:G66"/>
    <mergeCell ref="A58:H58"/>
    <mergeCell ref="A54:C54"/>
    <mergeCell ref="A55:C55"/>
    <mergeCell ref="A40:C40"/>
    <mergeCell ref="A41:C41"/>
    <mergeCell ref="A42:C42"/>
    <mergeCell ref="A53:C53"/>
    <mergeCell ref="A46:G46"/>
    <mergeCell ref="A61:C61"/>
    <mergeCell ref="A62:C62"/>
  </mergeCells>
  <conditionalFormatting sqref="D32">
    <cfRule type="containsErrors" dxfId="28" priority="67">
      <formula>ISERROR(D32)</formula>
    </cfRule>
  </conditionalFormatting>
  <conditionalFormatting sqref="E32">
    <cfRule type="containsErrors" dxfId="27" priority="63">
      <formula>ISERROR(E32)</formula>
    </cfRule>
  </conditionalFormatting>
  <conditionalFormatting sqref="G32">
    <cfRule type="containsErrors" dxfId="26" priority="62">
      <formula>ISERROR(G32)</formula>
    </cfRule>
  </conditionalFormatting>
  <conditionalFormatting sqref="H32">
    <cfRule type="containsErrors" dxfId="25" priority="61">
      <formula>ISERROR(H32)</formula>
    </cfRule>
  </conditionalFormatting>
  <conditionalFormatting sqref="D33:D34">
    <cfRule type="containsErrors" dxfId="24" priority="60">
      <formula>ISERROR(D33)</formula>
    </cfRule>
  </conditionalFormatting>
  <conditionalFormatting sqref="E33:E34">
    <cfRule type="containsErrors" dxfId="23" priority="59">
      <formula>ISERROR(E33)</formula>
    </cfRule>
  </conditionalFormatting>
  <conditionalFormatting sqref="G33:G34">
    <cfRule type="containsErrors" dxfId="22" priority="58">
      <formula>ISERROR(G33)</formula>
    </cfRule>
  </conditionalFormatting>
  <conditionalFormatting sqref="H33:H34">
    <cfRule type="containsErrors" dxfId="21" priority="57">
      <formula>ISERROR(H33)</formula>
    </cfRule>
  </conditionalFormatting>
  <conditionalFormatting sqref="E40:E45 G40:H45">
    <cfRule type="containsErrors" dxfId="20" priority="37">
      <formula>ISERROR(E40)</formula>
    </cfRule>
  </conditionalFormatting>
  <conditionalFormatting sqref="E39 G39:H39">
    <cfRule type="containsErrors" dxfId="19" priority="39">
      <formula>ISERROR(E39)</formula>
    </cfRule>
  </conditionalFormatting>
  <conditionalFormatting sqref="D40:D45">
    <cfRule type="containsErrors" dxfId="18" priority="38">
      <formula>ISERROR(D40)</formula>
    </cfRule>
  </conditionalFormatting>
  <conditionalFormatting sqref="D39">
    <cfRule type="containsErrors" dxfId="17" priority="43">
      <formula>ISERROR(D39)</formula>
    </cfRule>
  </conditionalFormatting>
  <conditionalFormatting sqref="D50">
    <cfRule type="containsErrors" dxfId="16" priority="36">
      <formula>ISERROR(D50)</formula>
    </cfRule>
  </conditionalFormatting>
  <conditionalFormatting sqref="E50 G50:H50">
    <cfRule type="containsErrors" dxfId="15" priority="35">
      <formula>ISERROR(E50)</formula>
    </cfRule>
  </conditionalFormatting>
  <conditionalFormatting sqref="D51:D55">
    <cfRule type="containsErrors" dxfId="14" priority="34">
      <formula>ISERROR(D51)</formula>
    </cfRule>
  </conditionalFormatting>
  <conditionalFormatting sqref="E51:E55 G51:H55">
    <cfRule type="containsErrors" dxfId="13" priority="33">
      <formula>ISERROR(E51)</formula>
    </cfRule>
  </conditionalFormatting>
  <conditionalFormatting sqref="F18:F26 F32:F34 F39:F45 F50:F55 F60:F65">
    <cfRule type="expression" dxfId="12" priority="68">
      <formula>$A18&gt;0</formula>
    </cfRule>
  </conditionalFormatting>
  <conditionalFormatting sqref="F45">
    <cfRule type="expression" priority="23">
      <formula>"$F45&gt;0"</formula>
    </cfRule>
  </conditionalFormatting>
  <conditionalFormatting sqref="F18:F26 F32:F34 F39:F45 F50:F55 F60:F65">
    <cfRule type="notContainsBlanks" priority="24" stopIfTrue="1">
      <formula>LEN(TRIM(F18))&gt;0</formula>
    </cfRule>
  </conditionalFormatting>
  <conditionalFormatting sqref="D60">
    <cfRule type="containsErrors" dxfId="11" priority="21">
      <formula>ISERROR(D60)</formula>
    </cfRule>
  </conditionalFormatting>
  <conditionalFormatting sqref="E60">
    <cfRule type="containsErrors" dxfId="10" priority="20">
      <formula>ISERROR(E60)</formula>
    </cfRule>
  </conditionalFormatting>
  <conditionalFormatting sqref="G60">
    <cfRule type="containsErrors" dxfId="9" priority="19">
      <formula>ISERROR(G60)</formula>
    </cfRule>
  </conditionalFormatting>
  <conditionalFormatting sqref="H60">
    <cfRule type="containsErrors" dxfId="8" priority="18">
      <formula>ISERROR(H60)</formula>
    </cfRule>
  </conditionalFormatting>
  <conditionalFormatting sqref="D61:D65">
    <cfRule type="containsErrors" dxfId="7" priority="17">
      <formula>ISERROR(D61)</formula>
    </cfRule>
  </conditionalFormatting>
  <conditionalFormatting sqref="E61:E65">
    <cfRule type="containsErrors" dxfId="6" priority="16">
      <formula>ISERROR(E61)</formula>
    </cfRule>
  </conditionalFormatting>
  <conditionalFormatting sqref="G61:G65">
    <cfRule type="containsErrors" dxfId="5" priority="15">
      <formula>ISERROR(G61)</formula>
    </cfRule>
  </conditionalFormatting>
  <conditionalFormatting sqref="H61:H65">
    <cfRule type="containsErrors" dxfId="4" priority="14">
      <formula>ISERROR(H61)</formula>
    </cfRule>
  </conditionalFormatting>
  <conditionalFormatting sqref="B3:H4">
    <cfRule type="containsBlanks" dxfId="3" priority="13">
      <formula>LEN(TRIM(B3))=0</formula>
    </cfRule>
  </conditionalFormatting>
  <conditionalFormatting sqref="F27">
    <cfRule type="expression" dxfId="2" priority="10">
      <formula>$A27&gt;0</formula>
    </cfRule>
  </conditionalFormatting>
  <conditionalFormatting sqref="F27">
    <cfRule type="notContainsBlanks" priority="9" stopIfTrue="1">
      <formula>LEN(TRIM(F27))&gt;0</formula>
    </cfRule>
  </conditionalFormatting>
  <conditionalFormatting sqref="F72">
    <cfRule type="expression" dxfId="1" priority="4">
      <formula>$A72&gt;0</formula>
    </cfRule>
  </conditionalFormatting>
  <conditionalFormatting sqref="F72">
    <cfRule type="notContainsBlanks" priority="3" stopIfTrue="1">
      <formula>LEN(TRIM(F72))&gt;0</formula>
    </cfRule>
  </conditionalFormatting>
  <conditionalFormatting sqref="F73:F75">
    <cfRule type="expression" dxfId="0" priority="2">
      <formula>$A73&gt;0</formula>
    </cfRule>
  </conditionalFormatting>
  <conditionalFormatting sqref="F73:F75">
    <cfRule type="notContainsBlanks" priority="1" stopIfTrue="1">
      <formula>LEN(TRIM(F73))&gt;0</formula>
    </cfRule>
  </conditionalFormatting>
  <dataValidations xWindow="632" yWindow="388" count="2">
    <dataValidation allowBlank="1" showInputMessage="1" showErrorMessage="1" prompt="Pokud Vám nestačí prostor na text, rozšiřte řádek._x000a_Enter v buňce je Alt+enter." sqref="A85:H85 B73:E75"/>
    <dataValidation allowBlank="1" showInputMessage="1" showErrorMessage="1" prompt="jméno, příjmení, titul" sqref="B3:H4"/>
  </dataValidations>
  <printOptions horizontalCentered="1"/>
  <pageMargins left="0.19685039370078741" right="0.19685039370078741" top="0.19685039370078741" bottom="0.43307086614173229" header="0" footer="0"/>
  <pageSetup paperSize="9" fitToHeight="0" orientation="portrait" r:id="rId1"/>
  <headerFooter>
    <oddFooter>Stránka &amp;P z &amp;N</oddFooter>
  </headerFooter>
  <rowBreaks count="3" manualBreakCount="3">
    <brk id="29" max="16383" man="1"/>
    <brk id="57" max="16383" man="1"/>
    <brk id="76" max="16383" man="1"/>
  </rowBreaks>
  <extLst>
    <ext xmlns:x14="http://schemas.microsoft.com/office/spreadsheetml/2009/9/main" uri="{CCE6A557-97BC-4b89-ADB6-D9C93CAAB3DF}">
      <x14:dataValidations xmlns:xm="http://schemas.microsoft.com/office/excel/2006/main" xWindow="632" yWindow="388" count="7">
        <x14:dataValidation type="list" allowBlank="1" showInputMessage="1" showErrorMessage="1" error="Vyberte hodnotu z rozevíracího seznamu buňky._x000a_Zapsání nového předmětu je možné pouze po schválení oborovou radou v rámci upřesnění ISP na speciálním formuláři. Více unformací u referentky DSP paní Jitky Abrozové.">
          <x14:formula1>
            <xm:f>'Vědecko-výzkumná činnost'!$A$2:$A$5</xm:f>
          </x14:formula1>
          <xm:sqref>A33:C34</xm:sqref>
        </x14:dataValidation>
        <x14:dataValidation type="list" allowBlank="1" showInputMessage="1" showErrorMessage="1" error="Vyberte hodnotu z rozevíracího seznamu buňky._x000a_Zapsání nového předmětu je možné pouze po schválení oborovou radou v rámci upřesnění ISP na speciálním formuláři. Více unformací u referentky DSP paní Jitky Abrozové.">
          <x14:formula1>
            <xm:f>metodologie!$A$2:$A$9</xm:f>
          </x14:formula1>
          <xm:sqref>A39:C45</xm:sqref>
        </x14:dataValidation>
        <x14:dataValidation type="list" allowBlank="1" showInputMessage="1" showErrorMessage="1" error="Vyberte hodnotu z rozevíracího seznamu buňky._x000a_Zapsání nového předmětu je možné pouze po schválení oborovou radou v rámci upřesnění ISP na speciálním formuláři. Více unformací u referentky DSP paní Jitky Abrozové." prompt="Vyberte vámi zvolený předmět">
          <x14:formula1>
            <xm:f>specializace!$A$2:$A$16</xm:f>
          </x14:formula1>
          <xm:sqref>A50:C55</xm:sqref>
        </x14:dataValidation>
        <x14:dataValidation type="list" allowBlank="1" showInputMessage="1" showErrorMessage="1" error="Vyberte hodnotu z rozevíracího seznamu buňky._x000a_Zapsání nového předmětu je možné pouze po schválení oborovou radou v rámci upřesnění ISP na speciálním formuláři. Více unformací u referentky DSP paní Jitky Abrozové." prompt="Vyberte vámi zvolený předmět">
          <x14:formula1>
            <xm:f>Fakultativní!$A$2:$A$10</xm:f>
          </x14:formula1>
          <xm:sqref>A60:C65</xm:sqref>
        </x14:dataValidation>
        <x14:dataValidation type="list" allowBlank="1" showInputMessage="1" showErrorMessage="1" error="Vyberte hodnotu z rozevíracího seznamu buňky">
          <x14:formula1>
            <xm:f>List2!$A$2:$A$5</xm:f>
          </x14:formula1>
          <xm:sqref>F60:F65 F32:F34 F39:F45 F50:F55 F18:F25 F72:F75</xm:sqref>
        </x14:dataValidation>
        <x14:dataValidation type="list" allowBlank="1" showInputMessage="1" showErrorMessage="1" error="Vyberte hodnotu z rozevíracího seznamu buňky.">
          <x14:formula1>
            <xm:f>List2!$A$2:$A$5</xm:f>
          </x14:formula1>
          <xm:sqref>F26:F27</xm:sqref>
        </x14:dataValidation>
        <x14:dataValidation type="list" allowBlank="1" showInputMessage="1" showErrorMessage="1" error="Vyberte hodnotu z rozevíracího seznamu buňky._x000a_Zapsání nového předmětu je možné pouze po schválení oborovou radou v rámci upřesnění ISP na speciálním formuláři. Více unformací u referentky DSP paní Jitky Abrozové.">
          <x14:formula1>
            <xm:f>'Vědecko-výzkumná činnost'!$A$2:$A$5</xm:f>
          </x14:formula1>
          <xm:sqref>A32:C32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18" sqref="A18"/>
    </sheetView>
  </sheetViews>
  <sheetFormatPr defaultRowHeight="15" x14ac:dyDescent="0.25"/>
  <sheetData>
    <row r="1" spans="1:3" x14ac:dyDescent="0.25">
      <c r="A1" t="s">
        <v>58</v>
      </c>
      <c r="B1" t="s">
        <v>59</v>
      </c>
      <c r="C1" t="s">
        <v>13</v>
      </c>
    </row>
    <row r="2" spans="1:3" x14ac:dyDescent="0.25">
      <c r="A2" t="s">
        <v>17</v>
      </c>
      <c r="B2" t="s">
        <v>18</v>
      </c>
      <c r="C2">
        <v>1</v>
      </c>
    </row>
    <row r="3" spans="1:3" x14ac:dyDescent="0.25">
      <c r="A3" t="s">
        <v>55</v>
      </c>
      <c r="B3" t="s">
        <v>23</v>
      </c>
      <c r="C3">
        <v>2</v>
      </c>
    </row>
    <row r="4" spans="1:3" x14ac:dyDescent="0.25">
      <c r="A4" t="s">
        <v>56</v>
      </c>
      <c r="B4" t="s">
        <v>12</v>
      </c>
      <c r="C4">
        <v>3</v>
      </c>
    </row>
    <row r="5" spans="1:3" x14ac:dyDescent="0.25">
      <c r="A5" t="s">
        <v>57</v>
      </c>
      <c r="C5">
        <v>4</v>
      </c>
    </row>
    <row r="6" spans="1:3" x14ac:dyDescent="0.25">
      <c r="C6">
        <v>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18" sqref="A18"/>
    </sheetView>
  </sheetViews>
  <sheetFormatPr defaultRowHeight="15" x14ac:dyDescent="0.25"/>
  <cols>
    <col min="1" max="1" width="48.5703125" customWidth="1"/>
  </cols>
  <sheetData>
    <row r="1" spans="1:6" ht="28.5" customHeight="1" x14ac:dyDescent="0.25">
      <c r="A1" s="23" t="s">
        <v>42</v>
      </c>
      <c r="B1" s="21" t="s">
        <v>8</v>
      </c>
      <c r="C1" s="21" t="s">
        <v>9</v>
      </c>
      <c r="D1" s="21" t="s">
        <v>60</v>
      </c>
      <c r="E1" s="22" t="s">
        <v>11</v>
      </c>
      <c r="F1" s="21" t="s">
        <v>13</v>
      </c>
    </row>
    <row r="2" spans="1:6" ht="30" x14ac:dyDescent="0.25">
      <c r="A2" s="24" t="s">
        <v>61</v>
      </c>
      <c r="B2" s="25" t="s">
        <v>62</v>
      </c>
      <c r="C2" s="42" t="s">
        <v>112</v>
      </c>
      <c r="D2" s="25" t="s">
        <v>57</v>
      </c>
      <c r="E2" s="26" t="s">
        <v>23</v>
      </c>
      <c r="F2" s="25">
        <v>1</v>
      </c>
    </row>
    <row r="3" spans="1:6" ht="30" x14ac:dyDescent="0.25">
      <c r="A3" s="24" t="s">
        <v>64</v>
      </c>
      <c r="B3" s="25" t="s">
        <v>62</v>
      </c>
      <c r="C3" s="42" t="s">
        <v>112</v>
      </c>
      <c r="D3" s="25" t="s">
        <v>57</v>
      </c>
      <c r="E3" s="26" t="s">
        <v>23</v>
      </c>
      <c r="F3" s="25">
        <v>2</v>
      </c>
    </row>
    <row r="4" spans="1:6" x14ac:dyDescent="0.25">
      <c r="A4" s="24" t="s">
        <v>63</v>
      </c>
      <c r="B4" s="25" t="s">
        <v>62</v>
      </c>
      <c r="C4" s="42" t="s">
        <v>112</v>
      </c>
      <c r="D4" s="25" t="s">
        <v>57</v>
      </c>
      <c r="E4" s="26" t="s">
        <v>23</v>
      </c>
      <c r="F4" s="25">
        <v>2</v>
      </c>
    </row>
    <row r="5" spans="1:6" x14ac:dyDescent="0.25">
      <c r="A5" s="40"/>
      <c r="F5" s="43"/>
    </row>
  </sheetData>
  <sortState ref="A2:F4">
    <sortCondition ref="A1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18" sqref="A18"/>
    </sheetView>
  </sheetViews>
  <sheetFormatPr defaultRowHeight="15" x14ac:dyDescent="0.25"/>
  <cols>
    <col min="1" max="1" width="48.5703125" customWidth="1"/>
  </cols>
  <sheetData>
    <row r="1" spans="1:6" ht="28.5" customHeight="1" x14ac:dyDescent="0.25">
      <c r="A1" s="27" t="s">
        <v>44</v>
      </c>
      <c r="B1" s="21" t="s">
        <v>8</v>
      </c>
      <c r="C1" s="21" t="s">
        <v>9</v>
      </c>
      <c r="D1" s="21" t="s">
        <v>60</v>
      </c>
      <c r="E1" s="22" t="s">
        <v>11</v>
      </c>
      <c r="F1" s="21" t="s">
        <v>13</v>
      </c>
    </row>
    <row r="2" spans="1:6" ht="30" x14ac:dyDescent="0.25">
      <c r="A2" s="31" t="s">
        <v>71</v>
      </c>
      <c r="B2" s="29" t="s">
        <v>72</v>
      </c>
      <c r="C2" s="29" t="s">
        <v>72</v>
      </c>
      <c r="D2" s="29" t="s">
        <v>55</v>
      </c>
      <c r="E2" s="30" t="s">
        <v>12</v>
      </c>
      <c r="F2" s="29">
        <v>2</v>
      </c>
    </row>
    <row r="3" spans="1:6" ht="30" x14ac:dyDescent="0.25">
      <c r="A3" s="31" t="s">
        <v>75</v>
      </c>
      <c r="B3" s="29" t="s">
        <v>20</v>
      </c>
      <c r="C3" s="29" t="s">
        <v>76</v>
      </c>
      <c r="D3" s="29" t="s">
        <v>55</v>
      </c>
      <c r="E3" s="30" t="s">
        <v>18</v>
      </c>
      <c r="F3" s="29">
        <v>2</v>
      </c>
    </row>
    <row r="4" spans="1:6" x14ac:dyDescent="0.25">
      <c r="A4" s="31" t="s">
        <v>69</v>
      </c>
      <c r="B4" s="29" t="s">
        <v>70</v>
      </c>
      <c r="C4" s="29" t="s">
        <v>70</v>
      </c>
      <c r="D4" s="29" t="s">
        <v>55</v>
      </c>
      <c r="E4" s="30" t="s">
        <v>18</v>
      </c>
      <c r="F4" s="29">
        <v>2</v>
      </c>
    </row>
    <row r="5" spans="1:6" ht="30" x14ac:dyDescent="0.25">
      <c r="A5" s="31" t="s">
        <v>77</v>
      </c>
      <c r="B5" s="29" t="s">
        <v>78</v>
      </c>
      <c r="C5" s="29" t="s">
        <v>78</v>
      </c>
      <c r="D5" s="29" t="s">
        <v>55</v>
      </c>
      <c r="E5" s="30" t="s">
        <v>18</v>
      </c>
      <c r="F5" s="29">
        <v>2</v>
      </c>
    </row>
    <row r="6" spans="1:6" ht="30" x14ac:dyDescent="0.25">
      <c r="A6" s="28" t="s">
        <v>65</v>
      </c>
      <c r="B6" s="29" t="s">
        <v>15</v>
      </c>
      <c r="C6" s="29" t="s">
        <v>66</v>
      </c>
      <c r="D6" s="29" t="s">
        <v>55</v>
      </c>
      <c r="E6" s="30" t="s">
        <v>18</v>
      </c>
      <c r="F6" s="29">
        <v>2</v>
      </c>
    </row>
    <row r="7" spans="1:6" x14ac:dyDescent="0.25">
      <c r="A7" s="28" t="s">
        <v>67</v>
      </c>
      <c r="B7" s="29" t="s">
        <v>68</v>
      </c>
      <c r="C7" s="29" t="s">
        <v>66</v>
      </c>
      <c r="D7" s="29" t="s">
        <v>55</v>
      </c>
      <c r="E7" s="30" t="s">
        <v>18</v>
      </c>
      <c r="F7" s="29">
        <v>2</v>
      </c>
    </row>
    <row r="8" spans="1:6" x14ac:dyDescent="0.25">
      <c r="A8" s="31" t="s">
        <v>73</v>
      </c>
      <c r="B8" s="29" t="s">
        <v>32</v>
      </c>
      <c r="C8" s="29" t="s">
        <v>74</v>
      </c>
      <c r="D8" s="29" t="s">
        <v>55</v>
      </c>
      <c r="E8" s="30" t="s">
        <v>18</v>
      </c>
      <c r="F8" s="29">
        <v>2</v>
      </c>
    </row>
  </sheetData>
  <sortState ref="A2:F8">
    <sortCondition ref="A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8" sqref="A18"/>
    </sheetView>
  </sheetViews>
  <sheetFormatPr defaultRowHeight="15" x14ac:dyDescent="0.25"/>
  <cols>
    <col min="1" max="1" width="48.5703125" customWidth="1"/>
  </cols>
  <sheetData>
    <row r="1" spans="1:6" ht="28.5" customHeight="1" x14ac:dyDescent="0.25">
      <c r="A1" s="32" t="s">
        <v>79</v>
      </c>
      <c r="B1" s="21" t="s">
        <v>8</v>
      </c>
      <c r="C1" s="21" t="s">
        <v>9</v>
      </c>
      <c r="D1" s="21" t="s">
        <v>60</v>
      </c>
      <c r="E1" s="22" t="s">
        <v>11</v>
      </c>
      <c r="F1" s="21" t="s">
        <v>13</v>
      </c>
    </row>
    <row r="2" spans="1:6" x14ac:dyDescent="0.25">
      <c r="A2" s="33" t="s">
        <v>82</v>
      </c>
      <c r="B2" s="34" t="s">
        <v>83</v>
      </c>
      <c r="C2" s="34" t="s">
        <v>40</v>
      </c>
      <c r="D2" s="34" t="s">
        <v>55</v>
      </c>
      <c r="E2" s="35" t="s">
        <v>12</v>
      </c>
      <c r="F2" s="34">
        <v>2</v>
      </c>
    </row>
    <row r="3" spans="1:6" ht="30" x14ac:dyDescent="0.25">
      <c r="A3" s="33" t="s">
        <v>96</v>
      </c>
      <c r="B3" s="34" t="s">
        <v>76</v>
      </c>
      <c r="C3" s="34" t="s">
        <v>15</v>
      </c>
      <c r="D3" s="34" t="s">
        <v>55</v>
      </c>
      <c r="E3" s="35" t="s">
        <v>18</v>
      </c>
      <c r="F3" s="34">
        <v>2</v>
      </c>
    </row>
    <row r="4" spans="1:6" ht="30" x14ac:dyDescent="0.25">
      <c r="A4" s="33" t="s">
        <v>86</v>
      </c>
      <c r="B4" s="34" t="s">
        <v>20</v>
      </c>
      <c r="C4" s="34" t="s">
        <v>87</v>
      </c>
      <c r="D4" s="34" t="s">
        <v>55</v>
      </c>
      <c r="E4" s="35" t="s">
        <v>12</v>
      </c>
      <c r="F4" s="34">
        <v>2</v>
      </c>
    </row>
    <row r="5" spans="1:6" x14ac:dyDescent="0.25">
      <c r="A5" s="33" t="s">
        <v>101</v>
      </c>
      <c r="B5" s="34" t="s">
        <v>81</v>
      </c>
      <c r="C5" s="34" t="s">
        <v>81</v>
      </c>
      <c r="D5" s="34" t="s">
        <v>55</v>
      </c>
      <c r="E5" s="35" t="s">
        <v>18</v>
      </c>
      <c r="F5" s="34">
        <v>2</v>
      </c>
    </row>
    <row r="6" spans="1:6" x14ac:dyDescent="0.25">
      <c r="A6" s="33" t="s">
        <v>80</v>
      </c>
      <c r="B6" s="34" t="s">
        <v>81</v>
      </c>
      <c r="C6" s="34" t="s">
        <v>28</v>
      </c>
      <c r="D6" s="34" t="s">
        <v>55</v>
      </c>
      <c r="E6" s="35" t="s">
        <v>18</v>
      </c>
      <c r="F6" s="34">
        <v>2</v>
      </c>
    </row>
    <row r="7" spans="1:6" x14ac:dyDescent="0.25">
      <c r="A7" s="33" t="s">
        <v>91</v>
      </c>
      <c r="B7" s="34" t="s">
        <v>20</v>
      </c>
      <c r="C7" s="34" t="s">
        <v>74</v>
      </c>
      <c r="D7" s="34" t="s">
        <v>55</v>
      </c>
      <c r="E7" s="35" t="s">
        <v>18</v>
      </c>
      <c r="F7" s="34">
        <v>2</v>
      </c>
    </row>
    <row r="8" spans="1:6" x14ac:dyDescent="0.25">
      <c r="A8" s="33" t="s">
        <v>97</v>
      </c>
      <c r="B8" s="34" t="s">
        <v>98</v>
      </c>
      <c r="C8" s="34" t="s">
        <v>98</v>
      </c>
      <c r="D8" s="34" t="s">
        <v>55</v>
      </c>
      <c r="E8" s="35" t="s">
        <v>18</v>
      </c>
      <c r="F8" s="34">
        <v>2</v>
      </c>
    </row>
    <row r="9" spans="1:6" x14ac:dyDescent="0.25">
      <c r="A9" s="33" t="s">
        <v>88</v>
      </c>
      <c r="B9" s="34" t="s">
        <v>26</v>
      </c>
      <c r="C9" s="34" t="s">
        <v>26</v>
      </c>
      <c r="D9" s="34" t="s">
        <v>55</v>
      </c>
      <c r="E9" s="35" t="s">
        <v>18</v>
      </c>
      <c r="F9" s="34">
        <v>2</v>
      </c>
    </row>
    <row r="10" spans="1:6" ht="30" x14ac:dyDescent="0.25">
      <c r="A10" s="33" t="s">
        <v>89</v>
      </c>
      <c r="B10" s="34" t="s">
        <v>90</v>
      </c>
      <c r="C10" s="34" t="s">
        <v>90</v>
      </c>
      <c r="D10" s="34" t="s">
        <v>55</v>
      </c>
      <c r="E10" s="35" t="s">
        <v>18</v>
      </c>
      <c r="F10" s="34">
        <v>2</v>
      </c>
    </row>
    <row r="11" spans="1:6" x14ac:dyDescent="0.25">
      <c r="A11" s="33" t="s">
        <v>99</v>
      </c>
      <c r="B11" s="34" t="s">
        <v>100</v>
      </c>
      <c r="C11" s="34" t="s">
        <v>100</v>
      </c>
      <c r="D11" s="34" t="s">
        <v>55</v>
      </c>
      <c r="E11" s="35" t="s">
        <v>12</v>
      </c>
      <c r="F11" s="34">
        <v>2</v>
      </c>
    </row>
    <row r="12" spans="1:6" x14ac:dyDescent="0.25">
      <c r="A12" s="33" t="s">
        <v>84</v>
      </c>
      <c r="B12" s="34" t="s">
        <v>85</v>
      </c>
      <c r="C12" s="34" t="s">
        <v>85</v>
      </c>
      <c r="D12" s="34" t="s">
        <v>55</v>
      </c>
      <c r="E12" s="35" t="s">
        <v>12</v>
      </c>
      <c r="F12" s="34">
        <v>2</v>
      </c>
    </row>
    <row r="13" spans="1:6" x14ac:dyDescent="0.25">
      <c r="A13" s="33" t="s">
        <v>94</v>
      </c>
      <c r="B13" s="34" t="s">
        <v>32</v>
      </c>
      <c r="C13" s="34" t="s">
        <v>95</v>
      </c>
      <c r="D13" s="34" t="s">
        <v>55</v>
      </c>
      <c r="E13" s="35" t="s">
        <v>18</v>
      </c>
      <c r="F13" s="34">
        <v>2</v>
      </c>
    </row>
    <row r="14" spans="1:6" x14ac:dyDescent="0.25">
      <c r="A14" s="33" t="s">
        <v>102</v>
      </c>
      <c r="B14" s="34" t="s">
        <v>103</v>
      </c>
      <c r="C14" s="34" t="s">
        <v>103</v>
      </c>
      <c r="D14" s="34" t="s">
        <v>55</v>
      </c>
      <c r="E14" s="35" t="s">
        <v>18</v>
      </c>
      <c r="F14" s="34">
        <v>2</v>
      </c>
    </row>
    <row r="15" spans="1:6" ht="30" x14ac:dyDescent="0.25">
      <c r="A15" s="33" t="s">
        <v>92</v>
      </c>
      <c r="B15" s="34" t="s">
        <v>93</v>
      </c>
      <c r="C15" s="34" t="s">
        <v>93</v>
      </c>
      <c r="D15" s="34" t="s">
        <v>55</v>
      </c>
      <c r="E15" s="35" t="s">
        <v>18</v>
      </c>
      <c r="F15" s="34">
        <v>2</v>
      </c>
    </row>
  </sheetData>
  <sortState ref="A2:F15">
    <sortCondition ref="A1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18" sqref="A18"/>
    </sheetView>
  </sheetViews>
  <sheetFormatPr defaultRowHeight="15" x14ac:dyDescent="0.25"/>
  <cols>
    <col min="1" max="1" width="48.5703125" customWidth="1"/>
  </cols>
  <sheetData>
    <row r="1" spans="1:6" ht="75" x14ac:dyDescent="0.25">
      <c r="A1" s="36" t="s">
        <v>110</v>
      </c>
      <c r="B1" s="21" t="s">
        <v>8</v>
      </c>
      <c r="C1" s="21" t="s">
        <v>9</v>
      </c>
      <c r="D1" s="21" t="s">
        <v>60</v>
      </c>
      <c r="E1" s="22" t="s">
        <v>11</v>
      </c>
      <c r="F1" s="21" t="s">
        <v>13</v>
      </c>
    </row>
    <row r="2" spans="1:6" x14ac:dyDescent="0.25">
      <c r="A2" s="37" t="s">
        <v>106</v>
      </c>
      <c r="B2" s="38" t="s">
        <v>62</v>
      </c>
      <c r="C2" s="38" t="s">
        <v>112</v>
      </c>
      <c r="D2" s="38" t="s">
        <v>57</v>
      </c>
      <c r="E2" s="39" t="s">
        <v>23</v>
      </c>
      <c r="F2" s="38">
        <v>1</v>
      </c>
    </row>
    <row r="3" spans="1:6" x14ac:dyDescent="0.25">
      <c r="A3" s="37" t="s">
        <v>105</v>
      </c>
      <c r="B3" s="38" t="s">
        <v>62</v>
      </c>
      <c r="C3" s="38" t="s">
        <v>112</v>
      </c>
      <c r="D3" s="38" t="s">
        <v>57</v>
      </c>
      <c r="E3" s="39" t="s">
        <v>23</v>
      </c>
      <c r="F3" s="38">
        <v>1</v>
      </c>
    </row>
    <row r="4" spans="1:6" x14ac:dyDescent="0.25">
      <c r="A4" s="37" t="s">
        <v>104</v>
      </c>
      <c r="B4" s="38" t="s">
        <v>62</v>
      </c>
      <c r="C4" s="38" t="s">
        <v>112</v>
      </c>
      <c r="D4" s="38" t="s">
        <v>57</v>
      </c>
      <c r="E4" s="39" t="s">
        <v>23</v>
      </c>
      <c r="F4" s="38">
        <v>1</v>
      </c>
    </row>
    <row r="5" spans="1:6" x14ac:dyDescent="0.25">
      <c r="A5" s="37" t="s">
        <v>109</v>
      </c>
      <c r="B5" s="38" t="s">
        <v>62</v>
      </c>
      <c r="C5" s="38" t="s">
        <v>112</v>
      </c>
      <c r="D5" s="38" t="s">
        <v>57</v>
      </c>
      <c r="E5" s="39" t="s">
        <v>23</v>
      </c>
      <c r="F5" s="38">
        <v>1</v>
      </c>
    </row>
    <row r="6" spans="1:6" x14ac:dyDescent="0.25">
      <c r="A6" s="37" t="s">
        <v>107</v>
      </c>
      <c r="B6" s="38" t="s">
        <v>62</v>
      </c>
      <c r="C6" s="38" t="s">
        <v>112</v>
      </c>
      <c r="D6" s="38" t="s">
        <v>57</v>
      </c>
      <c r="E6" s="39" t="s">
        <v>23</v>
      </c>
      <c r="F6" s="38">
        <v>1</v>
      </c>
    </row>
    <row r="7" spans="1:6" x14ac:dyDescent="0.25">
      <c r="A7" s="37" t="s">
        <v>108</v>
      </c>
      <c r="B7" s="38" t="s">
        <v>62</v>
      </c>
      <c r="C7" s="38" t="s">
        <v>112</v>
      </c>
      <c r="D7" s="38" t="s">
        <v>57</v>
      </c>
      <c r="E7" s="39" t="s">
        <v>23</v>
      </c>
      <c r="F7" s="38">
        <v>1</v>
      </c>
    </row>
    <row r="8" spans="1:6" x14ac:dyDescent="0.25">
      <c r="C8" s="38"/>
    </row>
  </sheetData>
  <sortState ref="A2:F7">
    <sortCondition ref="A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List2</vt:lpstr>
      <vt:lpstr>Vědecko-výzkumná činnost</vt:lpstr>
      <vt:lpstr>metodologie</vt:lpstr>
      <vt:lpstr>specializace</vt:lpstr>
      <vt:lpstr>Fakultativní</vt:lpstr>
    </vt:vector>
  </TitlesOfParts>
  <Company>UP 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Zuzka</dc:creator>
  <cp:lastModifiedBy>Ambrozova Jitka</cp:lastModifiedBy>
  <cp:lastPrinted>2015-08-05T08:08:16Z</cp:lastPrinted>
  <dcterms:created xsi:type="dcterms:W3CDTF">2015-07-31T07:20:27Z</dcterms:created>
  <dcterms:modified xsi:type="dcterms:W3CDTF">2015-08-06T07:40:33Z</dcterms:modified>
</cp:coreProperties>
</file>